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tabRatio="924"/>
  </bookViews>
  <sheets>
    <sheet name="2025预算总表" sheetId="44" r:id="rId1"/>
    <sheet name="一般公共预算收入表" sheetId="42" r:id="rId2"/>
    <sheet name="一般公共预算支出表" sheetId="29" r:id="rId3"/>
    <sheet name="表二3 一般公共预算支出表" sheetId="39" state="hidden" r:id="rId4"/>
    <sheet name="一般公共预算支出明细表" sheetId="45" r:id="rId5"/>
    <sheet name="政府经济分类" sheetId="37" r:id="rId6"/>
    <sheet name="三公经费" sheetId="40" r:id="rId7"/>
    <sheet name="提前告知资金明细表 " sheetId="17" r:id="rId8"/>
    <sheet name="基金" sheetId="36" r:id="rId9"/>
    <sheet name="高新区直收" sheetId="46" r:id="rId10"/>
    <sheet name="高新区支分项" sheetId="47" r:id="rId11"/>
    <sheet name="高新区基金收入" sheetId="48" r:id="rId12"/>
    <sheet name="高新区基金支分项" sheetId="49" r:id="rId13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4" hidden="1">一般公共预算支出明细表!$A$5:$E$1313</definedName>
    <definedName name="_xlnm._FilterDatabase" localSheetId="7" hidden="1">'提前告知资金明细表 '!$A$5:$E$15</definedName>
    <definedName name="\a" localSheetId="7">#N/A</definedName>
    <definedName name="\a">#N/A</definedName>
    <definedName name="\d" localSheetId="7">#REF!</definedName>
    <definedName name="\d">#REF!</definedName>
    <definedName name="\P" localSheetId="7">#REF!</definedName>
    <definedName name="\P">#REF!</definedName>
    <definedName name="\q">[1]国家!#REF!</definedName>
    <definedName name="\r" localSheetId="7">#N/A</definedName>
    <definedName name="\r">#N/A</definedName>
    <definedName name="\x" localSheetId="7">#REF!</definedName>
    <definedName name="\x">#REF!</definedName>
    <definedName name="\z" localSheetId="7">#N/A</definedName>
    <definedName name="\z">#N/A</definedName>
    <definedName name="__xlfn.COUNTIFS" hidden="1">#NAME?</definedName>
    <definedName name="_1">#REF!</definedName>
    <definedName name="_d" localSheetId="7">#REF!</definedName>
    <definedName name="_d">#REF!</definedName>
    <definedName name="_f" localSheetId="7">#REF!</definedName>
    <definedName name="_f">#REF!</definedName>
    <definedName name="_Fill" hidden="1">#REF!</definedName>
    <definedName name="_xlnm._FilterDatabase" localSheetId="2" hidden="1">一般公共预算支出表!$C$6:$F$24</definedName>
    <definedName name="_i" localSheetId="7">#REF!</definedName>
    <definedName name="_i">#REF!</definedName>
    <definedName name="_j" localSheetId="7">#REF!</definedName>
    <definedName name="_j">#REF!</definedName>
    <definedName name="_Key1" localSheetId="7" hidden="1">#REF!</definedName>
    <definedName name="_Key1" hidden="1">#REF!</definedName>
    <definedName name="_l">[2]四月份月报!#REF!</definedName>
    <definedName name="_o">'[3]C01-1'!#REF!</definedName>
    <definedName name="_Order1" hidden="1">255</definedName>
    <definedName name="_Order2" hidden="1">255</definedName>
    <definedName name="_p">#REF!</definedName>
    <definedName name="_Sort" localSheetId="7" hidden="1">#REF!</definedName>
    <definedName name="_Sort" hidden="1">#REF!</definedName>
    <definedName name="_u" localSheetId="7">#REF!</definedName>
    <definedName name="_u">#REF!</definedName>
    <definedName name="_y">'[4]C01-1'!#REF!</definedName>
    <definedName name="A" localSheetId="7">#N/A</definedName>
    <definedName name="A">#N/A</definedName>
    <definedName name="aa" localSheetId="7">#REF!</definedName>
    <definedName name="aa">#REF!</definedName>
    <definedName name="aaa">[5]中央!#REF!</definedName>
    <definedName name="aaaagfdsafsd">#N/A</definedName>
    <definedName name="ABC" localSheetId="7">#REF!</definedName>
    <definedName name="ABC">#REF!</definedName>
    <definedName name="ABD" localSheetId="7">#REF!</definedName>
    <definedName name="ABD">#REF!</definedName>
    <definedName name="addsdsads">#N/A</definedName>
    <definedName name="adsafs">#N/A</definedName>
    <definedName name="adsdsaas">#N/A</definedName>
    <definedName name="agasdgaksdk">#N/A</definedName>
    <definedName name="agsdsawae">#N/A</definedName>
    <definedName name="ajgfdajfajd">#N/A</definedName>
    <definedName name="asda">#N/A</definedName>
    <definedName name="asdfas">#N/A</definedName>
    <definedName name="asdfasf">#N/A</definedName>
    <definedName name="asdfkaskfda">#N/A</definedName>
    <definedName name="asdg\">#N/A</definedName>
    <definedName name="asdga">#N/A</definedName>
    <definedName name="asdgadsf">#N/A</definedName>
    <definedName name="asdgadsfa">#N/A</definedName>
    <definedName name="asdgas">#N/A</definedName>
    <definedName name="asdgasdfc">#N/A</definedName>
    <definedName name="asdgasfd">#N/A</definedName>
    <definedName name="asdgf">#N/A</definedName>
    <definedName name="asdgfdsafa">#N/A</definedName>
    <definedName name="asdgha">#N/A</definedName>
    <definedName name="asfdfdsfdsg">#N/A</definedName>
    <definedName name="asfdfdw">#N/A</definedName>
    <definedName name="asfsfga">#N/A</definedName>
    <definedName name="asgafaf">#N/A</definedName>
    <definedName name="asgasfda">#N/A</definedName>
    <definedName name="asgasfdaf">#N/A</definedName>
    <definedName name="asgasfdsad">#N/A</definedName>
    <definedName name="asjfda">#N/A</definedName>
    <definedName name="B" localSheetId="7">#N/A</definedName>
    <definedName name="B">#N/A</definedName>
    <definedName name="county" localSheetId="7">#REF!</definedName>
    <definedName name="county">#REF!</definedName>
    <definedName name="da">#N/A</definedName>
    <definedName name="dadaf">#N/A</definedName>
    <definedName name="dads">#N/A</definedName>
    <definedName name="daggaga">#N/A</definedName>
    <definedName name="dasdfasd">#N/A</definedName>
    <definedName name="data" localSheetId="7">#REF!</definedName>
    <definedName name="data">#REF!</definedName>
    <definedName name="Database" hidden="1">#REF!</definedName>
    <definedName name="database2" localSheetId="7">#REF!</definedName>
    <definedName name="database2">#REF!</definedName>
    <definedName name="database3">#REF!</definedName>
    <definedName name="dd">#N/A</definedName>
    <definedName name="ddad">#N/A</definedName>
    <definedName name="ddagagsgdsa">#N/A</definedName>
    <definedName name="dddsaga">#N/A</definedName>
    <definedName name="dddsagsa">#N/A</definedName>
    <definedName name="ddsadafs">#N/A</definedName>
    <definedName name="ddsass">#N/A</definedName>
    <definedName name="dfadfsfds">#N/A</definedName>
    <definedName name="dfadsaf">#N/A</definedName>
    <definedName name="dfadsas">#N/A</definedName>
    <definedName name="dfasfw">#N/A</definedName>
    <definedName name="dfasggasf">#N/A</definedName>
    <definedName name="dfaxc">#N/A</definedName>
    <definedName name="dfjajsfd">#N/A</definedName>
    <definedName name="dfwaa">#N/A</definedName>
    <definedName name="dgadsfd">#N/A</definedName>
    <definedName name="dgafk">#N/A</definedName>
    <definedName name="dgafsj">#N/A</definedName>
    <definedName name="dgah">#N/A</definedName>
    <definedName name="dgasdfa">#N/A</definedName>
    <definedName name="dgasdhf">#N/A</definedName>
    <definedName name="dghadfha">#N/A</definedName>
    <definedName name="dghadhf">#N/A</definedName>
    <definedName name="dgkgfkdsafka">#N/A</definedName>
    <definedName name="djfadsjf">#N/A</definedName>
    <definedName name="djfajdsf">#N/A</definedName>
    <definedName name="djfajdsfj">#N/A</definedName>
    <definedName name="djfjadsfja">#N/A</definedName>
    <definedName name="djfjadsjfw">#N/A</definedName>
    <definedName name="djfjdafjas">#N/A</definedName>
    <definedName name="djfjdafsja">#N/A</definedName>
    <definedName name="djfjdsafjs">#N/A</definedName>
    <definedName name="djfjdsaj">#N/A</definedName>
    <definedName name="djjdjjd">#N/A</definedName>
    <definedName name="djjjafjas">#N/A</definedName>
    <definedName name="djllfjasfd">#N/A</definedName>
    <definedName name="drafd">#N/A</definedName>
    <definedName name="dsaasagf">#N/A</definedName>
    <definedName name="dsadsadsa">#N/A</definedName>
    <definedName name="dsadsafag">#N/A</definedName>
    <definedName name="dsadshf">#N/A</definedName>
    <definedName name="dsafdfdgas">#N/A</definedName>
    <definedName name="dsafdfdsfds">#N/A</definedName>
    <definedName name="dsafdsafdsa">#N/A</definedName>
    <definedName name="dsaffdsa">#N/A</definedName>
    <definedName name="dsagagw">#N/A</definedName>
    <definedName name="dsagas">#N/A</definedName>
    <definedName name="dsagasfwq">#N/A</definedName>
    <definedName name="dsagqf">#N/A</definedName>
    <definedName name="dsccc">#N/A</definedName>
    <definedName name="dsdaa">#N/A</definedName>
    <definedName name="dsdsaddsa">#N/A</definedName>
    <definedName name="dsdsagggf">#N/A</definedName>
    <definedName name="dsfacx">#N/A</definedName>
    <definedName name="dsfag">#N/A</definedName>
    <definedName name="dsfasf">#N/A</definedName>
    <definedName name="dsfdcc">#N/A</definedName>
    <definedName name="dsfdsaga">#N/A</definedName>
    <definedName name="dsffadsgad">#N/A</definedName>
    <definedName name="dsffdsafdas">#N/A</definedName>
    <definedName name="dsfggsa">#N/A</definedName>
    <definedName name="dsfkadskf">#N/A</definedName>
    <definedName name="dsfwfxx">#N/A</definedName>
    <definedName name="dsgadsfa">#N/A</definedName>
    <definedName name="dsgafsafd">#N/A</definedName>
    <definedName name="dsgagas">#N/A</definedName>
    <definedName name="dsgasdf">#N/A</definedName>
    <definedName name="dsgdas">#N/A</definedName>
    <definedName name="dsgdsagfdsag">#N/A</definedName>
    <definedName name="dsggasfd">#N/A</definedName>
    <definedName name="dsggassddd">#N/A</definedName>
    <definedName name="dsjgakdsf">#N/A</definedName>
    <definedName name="dssasaww">#N/A</definedName>
    <definedName name="fdsafdsafdsa">#N/A</definedName>
    <definedName name="fdsafdsafdsfdsa">#N/A</definedName>
    <definedName name="fdsafdsfdsafdsa">#N/A</definedName>
    <definedName name="fdsfdsafdcdx">#N/A</definedName>
    <definedName name="fdsfdsafdfdsa">#N/A</definedName>
    <definedName name="ffdfdsaafds">#N/A</definedName>
    <definedName name="fjafjs">#N/A</definedName>
    <definedName name="fjajsfdja">#N/A</definedName>
    <definedName name="fjdajsdjfa">#N/A</definedName>
    <definedName name="fjjafsjaj">#N/A</definedName>
    <definedName name="fsa">#N/A</definedName>
    <definedName name="fsafffdsfdsa">#N/A</definedName>
    <definedName name="fsafsdfdsa">#N/A</definedName>
    <definedName name="gadsfawe">#N/A</definedName>
    <definedName name="gafsafas">#N/A</definedName>
    <definedName name="gagssd">#N/A</definedName>
    <definedName name="gasdgfasgas">#N/A</definedName>
    <definedName name="gfagajfas">#N/A</definedName>
    <definedName name="ggasfdasf">#N/A</definedName>
    <definedName name="gxxe2003">'[6]P1012001'!$A$6:$E$117</definedName>
    <definedName name="gxxe20032">'[6]P1012001'!$A$6:$E$117</definedName>
    <definedName name="hhh">'[7]Mp-team 1'!#REF!</definedName>
    <definedName name="hhhh" localSheetId="7">#REF!</definedName>
    <definedName name="hhhh">#REF!</definedName>
    <definedName name="jdfajsfdj">#N/A</definedName>
    <definedName name="jdjfadsjf">#N/A</definedName>
    <definedName name="jjgajsdfjasd">#N/A</definedName>
    <definedName name="kdfkasj">#N/A</definedName>
    <definedName name="kgak">#N/A</definedName>
    <definedName name="kkkk">#REF!</definedName>
    <definedName name="_xlnm.Print_Area" localSheetId="7">'提前告知资金明细表 '!$B$1:$E$13</definedName>
    <definedName name="_xlnm.Print_Area" localSheetId="2">一般公共预算支出表!$A$1:$G$28</definedName>
    <definedName name="_xlnm.Print_Area" hidden="1">#N/A</definedName>
    <definedName name="Print_Area_MI" localSheetId="7">#REF!</definedName>
    <definedName name="Print_Area_MI">#REF!</definedName>
    <definedName name="_xlnm.Print_Titles" localSheetId="7">'提前告知资金明细表 '!$2:$4</definedName>
    <definedName name="_xlnm.Print_Titles" hidden="1">#N/A</definedName>
    <definedName name="s" localSheetId="7">#REF!</definedName>
    <definedName name="s">#REF!</definedName>
    <definedName name="saagasf">#N/A</definedName>
    <definedName name="sadfaffdas">#N/A</definedName>
    <definedName name="sadfas">#N/A</definedName>
    <definedName name="sadfasdf">#N/A</definedName>
    <definedName name="sadffdag">#N/A</definedName>
    <definedName name="sadgafasdd">#N/A</definedName>
    <definedName name="sadgafasfd">#N/A</definedName>
    <definedName name="sadgafsdwa">#N/A</definedName>
    <definedName name="sadgasfdwad">#N/A</definedName>
    <definedName name="sadgfsafda">#N/A</definedName>
    <definedName name="sadjfajfds">#N/A</definedName>
    <definedName name="sadsaga">#N/A</definedName>
    <definedName name="safdafsd">#N/A</definedName>
    <definedName name="saffdsafdsafds">#N/A</definedName>
    <definedName name="sagadfx">#N/A</definedName>
    <definedName name="sagafafd">#N/A</definedName>
    <definedName name="sagasdfasdf">#N/A</definedName>
    <definedName name="sdafg">#N/A</definedName>
    <definedName name="sdd">#N/A</definedName>
    <definedName name="sddfsadgas">#N/A</definedName>
    <definedName name="sdfadsfxf">#N/A</definedName>
    <definedName name="sdfas">#N/A</definedName>
    <definedName name="sdfascx">#N/A</definedName>
    <definedName name="sdfasdg">#N/A</definedName>
    <definedName name="sdfasdgas">#N/A</definedName>
    <definedName name="sdfasfdaga">#N/A</definedName>
    <definedName name="sdfdasdf">#N/A</definedName>
    <definedName name="sdfkasfka">#N/A</definedName>
    <definedName name="sdfsdafaw">#N/A</definedName>
    <definedName name="sdgaasd">#N/A</definedName>
    <definedName name="sdgadsfasf">#N/A</definedName>
    <definedName name="sdgafs">#N/A</definedName>
    <definedName name="sdgasd">#N/A</definedName>
    <definedName name="sdgasdf">#N/A</definedName>
    <definedName name="sdgasdfasfd">#N/A</definedName>
    <definedName name="sdgasfa">#N/A</definedName>
    <definedName name="sdgdaga">#N/A</definedName>
    <definedName name="sdgdasfasdf">#N/A</definedName>
    <definedName name="sdgfw">#N/A</definedName>
    <definedName name="sdsaaa">#N/A</definedName>
    <definedName name="sdsfccxxx">#N/A</definedName>
    <definedName name="sfdsafdfdsa">#N/A</definedName>
    <definedName name="sfdsafdsaafds">#N/A</definedName>
    <definedName name="sfsadd">#N/A</definedName>
    <definedName name="sgafax">#N/A</definedName>
    <definedName name="sgafwa">#N/A</definedName>
    <definedName name="sgasdfasd">#N/A</definedName>
    <definedName name="sgasdfwf">#N/A</definedName>
    <definedName name="sgasfwa">#N/A</definedName>
    <definedName name="sgasgda">#N/A</definedName>
    <definedName name="sgdadsfwd">#N/A</definedName>
    <definedName name="Sheet1">#REF!</definedName>
    <definedName name="Sheet10">#REF!</definedName>
    <definedName name="Sheet11">#REF!</definedName>
    <definedName name="Sheet12">#REF!</definedName>
    <definedName name="Sheet3">#REF!</definedName>
    <definedName name="Sheet4">#REF!</definedName>
    <definedName name="Sheet5">#REF!</definedName>
    <definedName name="Sheet6">#REF!</definedName>
    <definedName name="Sheet7">#REF!</definedName>
    <definedName name="Sheet8">#REF!</definedName>
    <definedName name="Sheet9">#REF!</definedName>
    <definedName name="ssfafag">#N/A</definedName>
    <definedName name="UFPrn20010712083924">#REF!</definedName>
    <definedName name="UFPrn20020224093130">#REF!</definedName>
    <definedName name="UFPrn20020224094757">#REF!</definedName>
    <definedName name="UFPrn20020224101302">#REF!</definedName>
    <definedName name="UFPrn20020224101600">#REF!</definedName>
    <definedName name="UFPrn20020228143318">#REF!</definedName>
    <definedName name="UFPrn20020303094007">#REF!</definedName>
    <definedName name="安徽" localSheetId="7">#REF!</definedName>
    <definedName name="安徽">#REF!</definedName>
    <definedName name="北京" localSheetId="7">#REF!</definedName>
    <definedName name="北京">#REF!</definedName>
    <definedName name="备___注">#REF!</definedName>
    <definedName name="财政供养" localSheetId="7">#REF!</definedName>
    <definedName name="财政供养">#REF!</definedName>
    <definedName name="处室" localSheetId="7">#REF!</definedName>
    <definedName name="处室">#REF!</definedName>
    <definedName name="存货合计">#REF!</definedName>
    <definedName name="存货明细">#REF!</definedName>
    <definedName name="大多数">[8]XL4Poppy!$A$15</definedName>
    <definedName name="大连" localSheetId="7">#REF!</definedName>
    <definedName name="大连">#REF!</definedName>
    <definedName name="地区名称">#REF!</definedName>
    <definedName name="第三批" localSheetId="7">#N/A</definedName>
    <definedName name="第三批">#N/A</definedName>
    <definedName name="福建" localSheetId="7">#REF!</definedName>
    <definedName name="福建">#REF!</definedName>
    <definedName name="福建地区" localSheetId="7">#REF!</definedName>
    <definedName name="福建地区">#REF!</definedName>
    <definedName name="广东" localSheetId="7">#REF!</definedName>
    <definedName name="广东">#REF!</definedName>
    <definedName name="广东地区" localSheetId="7">#REF!</definedName>
    <definedName name="广东地区">#REF!</definedName>
    <definedName name="广西" localSheetId="7">#REF!</definedName>
    <definedName name="广西">#REF!</definedName>
    <definedName name="贵州" localSheetId="7">#REF!</definedName>
    <definedName name="贵州">#REF!</definedName>
    <definedName name="还有" localSheetId="7">#REF!</definedName>
    <definedName name="还有">#REF!</definedName>
    <definedName name="海南" localSheetId="7">#REF!</definedName>
    <definedName name="海南">#REF!</definedName>
    <definedName name="合___计">#REF!</definedName>
    <definedName name="河北" localSheetId="7">#REF!</definedName>
    <definedName name="河北">#REF!</definedName>
    <definedName name="河南" localSheetId="7">#REF!</definedName>
    <definedName name="河南">#REF!</definedName>
    <definedName name="黑龙江" localSheetId="7">#REF!</definedName>
    <definedName name="黑龙江">#REF!</definedName>
    <definedName name="湖北" localSheetId="7">#REF!</definedName>
    <definedName name="湖北">#REF!</definedName>
    <definedName name="湖南" localSheetId="7">#REF!</definedName>
    <definedName name="湖南">#REF!</definedName>
    <definedName name="汇率">#REF!</definedName>
    <definedName name="基金处室" localSheetId="7">#REF!</definedName>
    <definedName name="基金处室">#REF!</definedName>
    <definedName name="基金金额" localSheetId="7">#REF!</definedName>
    <definedName name="基金金额">#REF!</definedName>
    <definedName name="基金科目" localSheetId="7">#REF!</definedName>
    <definedName name="基金科目">#REF!</definedName>
    <definedName name="基金类型" localSheetId="7">#REF!</definedName>
    <definedName name="基金类型">#REF!</definedName>
    <definedName name="吉林" localSheetId="7">#REF!</definedName>
    <definedName name="吉林">#REF!</definedName>
    <definedName name="江苏" localSheetId="7">#REF!</definedName>
    <definedName name="江苏">#REF!</definedName>
    <definedName name="江西" localSheetId="7">#REF!</definedName>
    <definedName name="江西">#REF!</definedName>
    <definedName name="金额" localSheetId="7">#REF!</definedName>
    <definedName name="金额">#REF!</definedName>
    <definedName name="科目" localSheetId="7">#REF!</definedName>
    <definedName name="科目">#REF!</definedName>
    <definedName name="类型" localSheetId="7">#REF!</definedName>
    <definedName name="类型">#REF!</definedName>
    <definedName name="凉山州" localSheetId="7">#REF!</definedName>
    <definedName name="凉山州">#REF!</definedName>
    <definedName name="两个">#N/A</definedName>
    <definedName name="辽宁" localSheetId="7">#REF!</definedName>
    <definedName name="辽宁">#REF!</definedName>
    <definedName name="辽宁地区" localSheetId="7">#REF!</definedName>
    <definedName name="辽宁地区">#REF!</definedName>
    <definedName name="内蒙" localSheetId="7">#REF!</definedName>
    <definedName name="内蒙">#REF!</definedName>
    <definedName name="宁波" localSheetId="7">#REF!</definedName>
    <definedName name="宁波">#REF!</definedName>
    <definedName name="宁夏" localSheetId="7">#REF!</definedName>
    <definedName name="宁夏">#REF!</definedName>
    <definedName name="青岛" localSheetId="7">#REF!</definedName>
    <definedName name="青岛">#REF!</definedName>
    <definedName name="青海" localSheetId="7">#REF!</definedName>
    <definedName name="青海">#REF!</definedName>
    <definedName name="全额差额比例">'[3]C01-1'!#REF!</definedName>
    <definedName name="全国收入累计" localSheetId="7">#N/A</definedName>
    <definedName name="全国收入累计">#N/A</definedName>
    <definedName name="日工资" localSheetId="7">#REF!</definedName>
    <definedName name="日工资">#REF!</definedName>
    <definedName name="厦门" localSheetId="7">#REF!</definedName>
    <definedName name="厦门">#REF!</definedName>
    <definedName name="山东" localSheetId="7">#REF!</definedName>
    <definedName name="山东">#REF!</definedName>
    <definedName name="山东地区" localSheetId="7">#REF!</definedName>
    <definedName name="山东地区">#REF!</definedName>
    <definedName name="山西" localSheetId="7">#REF!</definedName>
    <definedName name="山西">#REF!</definedName>
    <definedName name="陕西" localSheetId="7">#REF!</definedName>
    <definedName name="陕西">#REF!</definedName>
    <definedName name="上海" localSheetId="7">#REF!</definedName>
    <definedName name="上海">#REF!</definedName>
    <definedName name="深圳" localSheetId="7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 localSheetId="7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是否" localSheetId="7">#REF!</definedName>
    <definedName name="是否">#REF!</definedName>
    <definedName name="税收返还1" localSheetId="7">#REF!</definedName>
    <definedName name="税收返还1">#REF!</definedName>
    <definedName name="四川" localSheetId="7">#REF!</definedName>
    <definedName name="四川">#REF!</definedName>
    <definedName name="四季度">'[4]C01-1'!#REF!</definedName>
    <definedName name="索引号">#REF!</definedName>
    <definedName name="天津" localSheetId="7">#REF!</definedName>
    <definedName name="天津">#REF!</definedName>
    <definedName name="未审合计">#REF!</definedName>
    <definedName name="未审数">#REF!</definedName>
    <definedName name="位次d">[2]四月份月报!#REF!</definedName>
    <definedName name="西藏" localSheetId="7">#REF!</definedName>
    <definedName name="西藏">#REF!</definedName>
    <definedName name="新疆" localSheetId="7">#REF!</definedName>
    <definedName name="新疆">#REF!</definedName>
    <definedName name="性别">[9]基础编码!$H$2:$H$3</definedName>
    <definedName name="学历">[9]基础编码!$S$2:$S$9</definedName>
    <definedName name="硬性支出" localSheetId="7">#N/A</definedName>
    <definedName name="硬性支出">#N/A</definedName>
    <definedName name="硬性支出12" localSheetId="7">#REF!</definedName>
    <definedName name="硬性支出12">#REF!</definedName>
    <definedName name="云南" localSheetId="7">#REF!</definedName>
    <definedName name="云南">#REF!</definedName>
    <definedName name="浙江" localSheetId="7">#REF!</definedName>
    <definedName name="浙江">#REF!</definedName>
    <definedName name="浙江地区" localSheetId="7">#REF!</definedName>
    <definedName name="浙江地区">#REF!</definedName>
    <definedName name="重庆" localSheetId="7">#REF!</definedName>
    <definedName name="重庆">#REF!</definedName>
    <definedName name="전" localSheetId="7">#REF!</definedName>
    <definedName name="전">#REF!</definedName>
    <definedName name="주택사업본부" localSheetId="7">#REF!</definedName>
    <definedName name="주택사업본부">#REF!</definedName>
    <definedName name="철구사업본부" localSheetId="7">#REF!</definedName>
    <definedName name="철구사업본부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李欢</author>
  </authors>
  <commentList>
    <comment ref="A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01</t>
        </r>
      </text>
    </comment>
    <comment ref="A1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02</t>
        </r>
      </text>
    </comment>
    <comment ref="A2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03</t>
        </r>
      </text>
    </comment>
    <comment ref="A3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04</t>
        </r>
      </text>
    </comment>
    <comment ref="A5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05</t>
        </r>
      </text>
    </comment>
    <comment ref="A6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06</t>
        </r>
      </text>
    </comment>
    <comment ref="A7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07</t>
        </r>
      </text>
    </comment>
    <comment ref="A8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08</t>
        </r>
      </text>
    </comment>
    <comment ref="A9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09</t>
        </r>
      </text>
    </comment>
    <comment ref="A9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修改</t>
        </r>
        <r>
          <rPr>
            <b/>
            <sz val="9"/>
            <rFont val="宋体"/>
            <charset val="134"/>
          </rPr>
          <t>口岸电子执法系统建设与维护</t>
        </r>
      </text>
    </comment>
    <comment ref="A10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10</t>
        </r>
      </text>
    </comment>
    <comment ref="A11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11</t>
        </r>
      </text>
    </comment>
    <comment ref="A12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13</t>
        </r>
      </text>
    </comment>
    <comment ref="A13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14</t>
        </r>
      </text>
    </comment>
    <comment ref="A15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23</t>
        </r>
      </text>
    </comment>
    <comment ref="A15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
25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修改港澳台侨事务</t>
        </r>
      </text>
    </comment>
    <comment ref="A16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修改港澳台侨事务</t>
        </r>
      </text>
    </comment>
    <comment ref="A16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26</t>
        </r>
        <r>
          <rPr>
            <sz val="9"/>
            <rFont val="宋体"/>
            <charset val="134"/>
          </rPr>
          <t>，无</t>
        </r>
        <r>
          <rPr>
            <sz val="9"/>
            <rFont val="Tahoma"/>
            <charset val="134"/>
          </rPr>
          <t>27</t>
        </r>
      </text>
    </comment>
    <comment ref="A17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28</t>
        </r>
      </text>
    </comment>
    <comment ref="A17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29</t>
        </r>
        <r>
          <rPr>
            <sz val="9"/>
            <rFont val="宋体"/>
            <charset val="134"/>
          </rPr>
          <t>，无</t>
        </r>
        <r>
          <rPr>
            <sz val="9"/>
            <rFont val="Tahoma"/>
            <charset val="134"/>
          </rPr>
          <t>30</t>
        </r>
      </text>
    </comment>
    <comment ref="A18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31</t>
        </r>
      </text>
    </comment>
    <comment ref="A19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32</t>
        </r>
      </text>
    </comment>
    <comment ref="A20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33</t>
        </r>
      </text>
    </comment>
    <comment ref="A20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34</t>
        </r>
      </text>
    </comment>
    <comment ref="A21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35</t>
        </r>
      </text>
    </comment>
    <comment ref="A22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36</t>
        </r>
      </text>
    </comment>
    <comment ref="A22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37</t>
        </r>
      </text>
    </comment>
    <comment ref="A23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38</t>
        </r>
      </text>
    </comment>
    <comment ref="A24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20199</t>
        </r>
      </text>
    </comment>
    <comment ref="A26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将内卫修改为武装警察部队</t>
        </r>
      </text>
    </comment>
    <comment ref="A27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20402</t>
        </r>
      </text>
    </comment>
    <comment ref="A28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20403</t>
        </r>
      </text>
    </comment>
    <comment ref="A29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20405</t>
        </r>
      </text>
    </comment>
    <comment ref="A30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20406</t>
        </r>
      </text>
    </comment>
    <comment ref="A33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20409</t>
        </r>
      </text>
    </comment>
    <comment ref="A34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20410</t>
        </r>
      </text>
    </comment>
    <comment ref="A35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20499</t>
        </r>
      </text>
    </comment>
    <comment ref="A35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20499</t>
        </r>
      </text>
    </comment>
    <comment ref="A35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</t>
        </r>
      </text>
    </comment>
    <comment ref="A35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20501</t>
        </r>
      </text>
    </comment>
    <comment ref="A36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20502</t>
        </r>
      </text>
    </comment>
    <comment ref="A37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20503</t>
        </r>
      </text>
    </comment>
    <comment ref="A37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20504</t>
        </r>
      </text>
    </comment>
    <comment ref="A38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20505</t>
        </r>
      </text>
    </comment>
    <comment ref="A38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20506</t>
        </r>
      </text>
    </comment>
    <comment ref="A39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20507</t>
        </r>
      </text>
    </comment>
    <comment ref="A39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20508</t>
        </r>
      </text>
    </comment>
    <comment ref="A40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20509</t>
        </r>
      </text>
    </comment>
    <comment ref="A40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20599</t>
        </r>
      </text>
    </comment>
    <comment ref="A40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
</t>
        </r>
      </text>
    </comment>
    <comment ref="A41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20601</t>
        </r>
      </text>
    </comment>
    <comment ref="A41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20602</t>
        </r>
      </text>
    </comment>
    <comment ref="A42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20603</t>
        </r>
      </text>
    </comment>
    <comment ref="A43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20604</t>
        </r>
      </text>
    </comment>
    <comment ref="A43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20605</t>
        </r>
      </text>
    </comment>
    <comment ref="A44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20606</t>
        </r>
      </text>
    </comment>
    <comment ref="A44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20607</t>
        </r>
      </text>
    </comment>
    <comment ref="A45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20608</t>
        </r>
      </text>
    </comment>
    <comment ref="A45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20609</t>
        </r>
      </text>
    </comment>
    <comment ref="A46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20699</t>
        </r>
      </text>
    </comment>
    <comment ref="A46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</t>
        </r>
      </text>
    </comment>
    <comment ref="A46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20701</t>
        </r>
      </text>
    </comment>
    <comment ref="A48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20702</t>
        </r>
      </text>
    </comment>
    <comment ref="A49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20703</t>
        </r>
      </text>
    </comment>
    <comment ref="A50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20706</t>
        </r>
      </text>
    </comment>
    <comment ref="A51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20708</t>
        </r>
      </text>
    </comment>
    <comment ref="A51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20799</t>
        </r>
      </text>
    </comment>
    <comment ref="A52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</t>
        </r>
      </text>
    </comment>
    <comment ref="A52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20801</t>
        </r>
      </text>
    </comment>
    <comment ref="A53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20802</t>
        </r>
      </text>
    </comment>
    <comment ref="A54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20804</t>
        </r>
      </text>
    </comment>
    <comment ref="A54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20805</t>
        </r>
      </text>
    </comment>
    <comment ref="A55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20806</t>
        </r>
      </text>
    </comment>
    <comment ref="A55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20807</t>
        </r>
      </text>
    </comment>
    <comment ref="A56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20808</t>
        </r>
      </text>
    </comment>
    <comment ref="A57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20809</t>
        </r>
      </text>
    </comment>
    <comment ref="A58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20810</t>
        </r>
      </text>
    </comment>
    <comment ref="A59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20811</t>
        </r>
      </text>
    </comment>
    <comment ref="A60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20816</t>
        </r>
      </text>
    </comment>
    <comment ref="A60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20819</t>
        </r>
      </text>
    </comment>
    <comment ref="A60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20820</t>
        </r>
      </text>
    </comment>
    <comment ref="A61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20821</t>
        </r>
      </text>
    </comment>
    <comment ref="A61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20824</t>
        </r>
      </text>
    </comment>
    <comment ref="A64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21002</t>
        </r>
      </text>
    </comment>
    <comment ref="A65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21003</t>
        </r>
      </text>
    </comment>
    <comment ref="A66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21004</t>
        </r>
      </text>
    </comment>
    <comment ref="A67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21006</t>
        </r>
      </text>
    </comment>
    <comment ref="A67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21007</t>
        </r>
      </text>
    </comment>
    <comment ref="A68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21011</t>
        </r>
      </text>
    </comment>
    <comment ref="A68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21012</t>
        </r>
      </text>
    </comment>
    <comment ref="A68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21013</t>
        </r>
      </text>
    </comment>
    <comment ref="A69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21014</t>
        </r>
      </text>
    </comment>
    <comment ref="A69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21015</t>
        </r>
      </text>
    </comment>
    <comment ref="A78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212</t>
        </r>
      </text>
    </comment>
    <comment ref="A78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21201</t>
        </r>
      </text>
    </comment>
    <comment ref="A80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213</t>
        </r>
      </text>
    </comment>
    <comment ref="A80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21301</t>
        </r>
      </text>
    </comment>
    <comment ref="A90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21306</t>
        </r>
      </text>
    </comment>
    <comment ref="A90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21307</t>
        </r>
      </text>
    </comment>
    <comment ref="A91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21308</t>
        </r>
      </text>
    </comment>
    <comment ref="A105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21599</t>
        </r>
      </text>
    </comment>
    <comment ref="A105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216</t>
        </r>
      </text>
    </comment>
    <comment ref="A110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220</t>
        </r>
      </text>
    </comment>
    <comment ref="A112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22002</t>
        </r>
      </text>
    </comment>
    <comment ref="A114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22003</t>
        </r>
      </text>
    </comment>
    <comment ref="A114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22005</t>
        </r>
      </text>
    </comment>
    <comment ref="A116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221</t>
        </r>
      </text>
    </comment>
    <comment ref="A117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22102</t>
        </r>
      </text>
    </comment>
    <comment ref="A117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22103</t>
        </r>
      </text>
    </comment>
    <comment ref="A118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</t>
        </r>
      </text>
    </comment>
    <comment ref="A118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22201</t>
        </r>
      </text>
    </comment>
    <comment ref="A119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22202</t>
        </r>
      </text>
    </comment>
    <comment ref="A121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22203</t>
        </r>
      </text>
    </comment>
    <comment ref="A121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22204</t>
        </r>
      </text>
    </comment>
    <comment ref="A122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22205</t>
        </r>
      </text>
    </comment>
    <comment ref="A123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22401</t>
        </r>
      </text>
    </comment>
    <comment ref="A124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22402</t>
        </r>
      </text>
    </comment>
    <comment ref="A125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22403</t>
        </r>
      </text>
    </comment>
    <comment ref="A126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22404</t>
        </r>
      </text>
    </comment>
    <comment ref="A126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22405</t>
        </r>
      </text>
    </comment>
    <comment ref="A128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22406</t>
        </r>
      </text>
    </comment>
    <comment ref="A128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22407</t>
        </r>
      </text>
    </comment>
  </commentList>
</comments>
</file>

<file path=xl/sharedStrings.xml><?xml version="1.0" encoding="utf-8"?>
<sst xmlns="http://schemas.openxmlformats.org/spreadsheetml/2006/main" count="3111" uniqueCount="1575">
  <si>
    <t>表一</t>
  </si>
  <si>
    <t>2025年高新区预算总表</t>
  </si>
  <si>
    <t>单位：万元</t>
  </si>
  <si>
    <t>项    目</t>
  </si>
  <si>
    <t>2024年预算数</t>
  </si>
  <si>
    <t>2025年预算数</t>
  </si>
  <si>
    <t>较2024年增减</t>
  </si>
  <si>
    <r>
      <rPr>
        <sz val="10"/>
        <rFont val="宋体"/>
        <charset val="134"/>
      </rPr>
      <t>项</t>
    </r>
    <r>
      <rPr>
        <sz val="10"/>
        <rFont val="宋体"/>
        <charset val="134"/>
      </rPr>
      <t xml:space="preserve">          </t>
    </r>
    <r>
      <rPr>
        <sz val="10"/>
        <rFont val="宋体"/>
        <charset val="134"/>
      </rPr>
      <t>目</t>
    </r>
  </si>
  <si>
    <t>较预算增长%</t>
  </si>
  <si>
    <t>2014完成</t>
  </si>
  <si>
    <t>较完成增长%</t>
  </si>
  <si>
    <t>预算收入</t>
  </si>
  <si>
    <t>预算支出</t>
  </si>
  <si>
    <t>一、一般公共预算收入</t>
  </si>
  <si>
    <t>一、一般公共预算支出</t>
  </si>
  <si>
    <t>（一）本级收入</t>
  </si>
  <si>
    <t>（一）本级支出</t>
  </si>
  <si>
    <t xml:space="preserve">    1、税务部门</t>
  </si>
  <si>
    <t xml:space="preserve">    1、工资福利支出</t>
  </si>
  <si>
    <t xml:space="preserve">    2、财政部门</t>
  </si>
  <si>
    <t xml:space="preserve">    2、商品和服务支出</t>
  </si>
  <si>
    <t xml:space="preserve">    3、对个人和家庭补助</t>
  </si>
  <si>
    <t>（二）转移性收入</t>
  </si>
  <si>
    <t xml:space="preserve">    4、项目经费支出</t>
  </si>
  <si>
    <t xml:space="preserve">   1、上级补助收入</t>
  </si>
  <si>
    <t xml:space="preserve">    5、预备费</t>
  </si>
  <si>
    <t xml:space="preserve">     （1）返还性收入</t>
  </si>
  <si>
    <t xml:space="preserve">    6、上年结转项目支出</t>
  </si>
  <si>
    <t xml:space="preserve">     （2）一般性转移支付收入</t>
  </si>
  <si>
    <t xml:space="preserve">    7、上级提前告知专项转移支付</t>
  </si>
  <si>
    <t xml:space="preserve">     （3）专项转移支付收入</t>
  </si>
  <si>
    <t>（二）转移性支出</t>
  </si>
  <si>
    <t xml:space="preserve">   2、下级上解收入</t>
  </si>
  <si>
    <t xml:space="preserve">   1、上解上级支出</t>
  </si>
  <si>
    <t xml:space="preserve">     （1）体制上解收入</t>
  </si>
  <si>
    <t xml:space="preserve">    （1）体制上解支出</t>
  </si>
  <si>
    <t xml:space="preserve">     （2）专项上解收入</t>
  </si>
  <si>
    <t xml:space="preserve">    （2）出口退税专项上解</t>
  </si>
  <si>
    <t xml:space="preserve">   3、政府债券转贷收入</t>
  </si>
  <si>
    <t xml:space="preserve">    （3）专项上解支出</t>
  </si>
  <si>
    <t xml:space="preserve">   4、上年结余收入</t>
  </si>
  <si>
    <t xml:space="preserve">   2、补助下级支出</t>
  </si>
  <si>
    <t xml:space="preserve">     （1）上年结转</t>
  </si>
  <si>
    <t xml:space="preserve">    （1）一般性转移支付支出</t>
  </si>
  <si>
    <t xml:space="preserve">     （2）净结余</t>
  </si>
  <si>
    <t xml:space="preserve">    （2）专项转移支付支出</t>
  </si>
  <si>
    <t xml:space="preserve">   5、调入资金</t>
  </si>
  <si>
    <t xml:space="preserve">   3、调出资金</t>
  </si>
  <si>
    <t xml:space="preserve">   6、动用预算稳定调节基金</t>
  </si>
  <si>
    <t xml:space="preserve">   4、安排预算稳定调节基金</t>
  </si>
  <si>
    <t>二、政府性基金基金预算收入</t>
  </si>
  <si>
    <t>二、基金预算支出</t>
  </si>
  <si>
    <t xml:space="preserve">   1、当年收入</t>
  </si>
  <si>
    <t xml:space="preserve">   1、当年支出</t>
  </si>
  <si>
    <t xml:space="preserve">   2、调入资金</t>
  </si>
  <si>
    <t xml:space="preserve">   3、上级补助收入</t>
  </si>
  <si>
    <t xml:space="preserve">   3、结转下年支出</t>
  </si>
  <si>
    <t xml:space="preserve">   4、历年滚存结转收入</t>
  </si>
  <si>
    <t xml:space="preserve">   5、政府债券转贷收入</t>
  </si>
  <si>
    <t>三、国有资本经营预算收入</t>
  </si>
  <si>
    <t>三、国有资本经营预算支出</t>
  </si>
  <si>
    <t>（一）当年收入</t>
  </si>
  <si>
    <t>（一）解决历史遗留问题及改革成本支出</t>
  </si>
  <si>
    <t xml:space="preserve">   1、产权出让收入</t>
  </si>
  <si>
    <t>（二）国有企业资本金注入</t>
  </si>
  <si>
    <t xml:space="preserve">   2、利润收入</t>
  </si>
  <si>
    <t>（三）国有企业政策性补贴</t>
  </si>
  <si>
    <t xml:space="preserve">   3、股利、股息收入</t>
  </si>
  <si>
    <t>（四）金融国有资本经营预算支出</t>
  </si>
  <si>
    <t xml:space="preserve">   4、清算收入</t>
  </si>
  <si>
    <t>（五）其他国有资本经营预算支出</t>
  </si>
  <si>
    <t>（二）上年结转</t>
  </si>
  <si>
    <t>（六）调出资金</t>
  </si>
  <si>
    <t>表二</t>
  </si>
  <si>
    <t>2025年高新区一般公共预算收入表</t>
  </si>
  <si>
    <t>增长%</t>
  </si>
  <si>
    <t>合计</t>
  </si>
  <si>
    <t>税收收入</t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</si>
  <si>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国内增值税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</si>
  <si>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企业所得税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</si>
  <si>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个人所得税</t>
    </r>
  </si>
  <si>
    <r>
      <rPr>
        <sz val="11"/>
        <color theme="1"/>
        <rFont val="宋体"/>
        <charset val="134"/>
        <scheme val="minor"/>
      </rPr>
      <t xml:space="preserve"> </t>
    </r>
    <r>
      <rPr>
        <sz val="11"/>
        <color theme="1"/>
        <rFont val="宋体"/>
        <charset val="134"/>
        <scheme val="minor"/>
      </rPr>
      <t xml:space="preserve"> 资源税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</si>
  <si>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城市维护建设税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</si>
  <si>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房产税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</si>
  <si>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印花税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</si>
  <si>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城镇土地使用税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</si>
  <si>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土地增值税</t>
    </r>
  </si>
  <si>
    <t xml:space="preserve">  车船税</t>
  </si>
  <si>
    <t xml:space="preserve">  耕地占用税</t>
  </si>
  <si>
    <r>
      <rPr>
        <sz val="11"/>
        <color theme="1"/>
        <rFont val="宋体"/>
        <charset val="134"/>
        <scheme val="minor"/>
      </rPr>
      <t xml:space="preserve"> </t>
    </r>
    <r>
      <rPr>
        <sz val="11"/>
        <color theme="1"/>
        <rFont val="宋体"/>
        <charset val="134"/>
        <scheme val="minor"/>
      </rPr>
      <t xml:space="preserve"> 环境保护税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</si>
  <si>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契税</t>
    </r>
  </si>
  <si>
    <t xml:space="preserve">  其他税收收入</t>
  </si>
  <si>
    <t>非税收入</t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</si>
  <si>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专项收入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</si>
  <si>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行政性收费收入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</si>
  <si>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罚没收入</t>
    </r>
  </si>
  <si>
    <t xml:space="preserve">  国有资本经营收入</t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</si>
  <si>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国有资源(资产)有偿使用收入</t>
    </r>
  </si>
  <si>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捐赠收入</t>
    </r>
  </si>
  <si>
    <r>
      <rPr>
        <sz val="11"/>
        <color theme="1"/>
        <rFont val="宋体"/>
        <charset val="134"/>
        <scheme val="minor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政府住房基金收入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</si>
  <si>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其他收入</t>
    </r>
  </si>
  <si>
    <t>表三</t>
  </si>
  <si>
    <t>2025年高新区一般公共预算支出表</t>
  </si>
  <si>
    <t>编码</t>
  </si>
  <si>
    <t>功能科目名称</t>
  </si>
  <si>
    <t>基本支出</t>
  </si>
  <si>
    <t>项目支出</t>
  </si>
  <si>
    <t>较2024年增长%</t>
  </si>
  <si>
    <t>201</t>
  </si>
  <si>
    <t>一般公共服务</t>
  </si>
  <si>
    <t>203</t>
  </si>
  <si>
    <t>国防</t>
  </si>
  <si>
    <t>204</t>
  </si>
  <si>
    <t>公共安全</t>
  </si>
  <si>
    <t>205</t>
  </si>
  <si>
    <t>教育</t>
  </si>
  <si>
    <t>206</t>
  </si>
  <si>
    <t>科学技术</t>
  </si>
  <si>
    <t>207</t>
  </si>
  <si>
    <t>文化旅游体育与传媒</t>
  </si>
  <si>
    <t>208</t>
  </si>
  <si>
    <t>社会保障和就业</t>
  </si>
  <si>
    <t>210</t>
  </si>
  <si>
    <t>卫生健康</t>
  </si>
  <si>
    <t>211</t>
  </si>
  <si>
    <t>节能环保</t>
  </si>
  <si>
    <t>212</t>
  </si>
  <si>
    <t>城乡社区事务</t>
  </si>
  <si>
    <t>213</t>
  </si>
  <si>
    <t>农林水事务</t>
  </si>
  <si>
    <t>214</t>
  </si>
  <si>
    <t>交通运输</t>
  </si>
  <si>
    <t>215</t>
  </si>
  <si>
    <t>资源勘探信息等</t>
  </si>
  <si>
    <t>216</t>
  </si>
  <si>
    <t>商业服务业等</t>
  </si>
  <si>
    <t>217</t>
  </si>
  <si>
    <t>金融支出</t>
  </si>
  <si>
    <t>219</t>
  </si>
  <si>
    <t>援助其他地区支出</t>
  </si>
  <si>
    <t>220</t>
  </si>
  <si>
    <t>国土资源海洋气象等</t>
  </si>
  <si>
    <t>221</t>
  </si>
  <si>
    <t>住房保障支出</t>
  </si>
  <si>
    <t>222</t>
  </si>
  <si>
    <t>粮油物资储备事务</t>
  </si>
  <si>
    <t>224</t>
  </si>
  <si>
    <t>灾害防治及应急管理</t>
  </si>
  <si>
    <t>227</t>
  </si>
  <si>
    <t>预备费</t>
  </si>
  <si>
    <t>229</t>
  </si>
  <si>
    <t>其他支出</t>
  </si>
  <si>
    <t>债务付息支出</t>
  </si>
  <si>
    <t xml:space="preserve"> </t>
  </si>
  <si>
    <t>2018年一般公共预算支出表</t>
  </si>
  <si>
    <t>项目</t>
  </si>
  <si>
    <t>上年决算（执行)数</t>
  </si>
  <si>
    <t>预算数</t>
  </si>
  <si>
    <t>预算数为决算（执行）数%</t>
  </si>
  <si>
    <t>备注</t>
  </si>
  <si>
    <t>一、一般公共服务</t>
  </si>
  <si>
    <t xml:space="preserve">    人大事务</t>
  </si>
  <si>
    <t xml:space="preserve">      行政运行</t>
  </si>
  <si>
    <t xml:space="preserve">      一般行政管理事务</t>
  </si>
  <si>
    <t xml:space="preserve">      机关服务</t>
  </si>
  <si>
    <t xml:space="preserve">      人大会议</t>
  </si>
  <si>
    <t xml:space="preserve">      人大立法</t>
  </si>
  <si>
    <t xml:space="preserve">      人大监督</t>
  </si>
  <si>
    <t xml:space="preserve">      人大代表履职能力提升</t>
  </si>
  <si>
    <t xml:space="preserve">      代表工作</t>
  </si>
  <si>
    <t xml:space="preserve">      人大信访工作</t>
  </si>
  <si>
    <t xml:space="preserve">      事业运行</t>
  </si>
  <si>
    <t xml:space="preserve">      其他人大事务支出</t>
  </si>
  <si>
    <t xml:space="preserve">    政协事务</t>
  </si>
  <si>
    <t xml:space="preserve">      政协会议</t>
  </si>
  <si>
    <t xml:space="preserve">      委员视察</t>
  </si>
  <si>
    <t xml:space="preserve">      参政议政</t>
  </si>
  <si>
    <t xml:space="preserve">      其他政协事务支出</t>
  </si>
  <si>
    <t xml:space="preserve">    政府办公厅(室)及相关机构事务</t>
  </si>
  <si>
    <t xml:space="preserve">      专项服务</t>
  </si>
  <si>
    <t xml:space="preserve">      专项业务活动</t>
  </si>
  <si>
    <t xml:space="preserve">      政务公开审批</t>
  </si>
  <si>
    <t xml:space="preserve">      法制建设</t>
  </si>
  <si>
    <t xml:space="preserve">      信访事务</t>
  </si>
  <si>
    <t xml:space="preserve">      参事事务</t>
  </si>
  <si>
    <t xml:space="preserve">      其他政府办公厅（室）及相关机构事务支出</t>
  </si>
  <si>
    <t xml:space="preserve">    发展与改革事务</t>
  </si>
  <si>
    <t xml:space="preserve">      战略规划与实施</t>
  </si>
  <si>
    <t xml:space="preserve">      日常经济运行调节</t>
  </si>
  <si>
    <t xml:space="preserve">      社会事业发展规划</t>
  </si>
  <si>
    <t xml:space="preserve">      经济体制改革研究</t>
  </si>
  <si>
    <t xml:space="preserve">      物价管理</t>
  </si>
  <si>
    <t xml:space="preserve">      应对气象变化管理事务</t>
  </si>
  <si>
    <t xml:space="preserve">      其他发展与改革事务支出</t>
  </si>
  <si>
    <t xml:space="preserve">    统计信息事务</t>
  </si>
  <si>
    <t xml:space="preserve">      信息事务</t>
  </si>
  <si>
    <t xml:space="preserve">      专项统计业务</t>
  </si>
  <si>
    <t xml:space="preserve">      统计管理</t>
  </si>
  <si>
    <t xml:space="preserve">      专项普查活动</t>
  </si>
  <si>
    <t xml:space="preserve">      统计抽样调查</t>
  </si>
  <si>
    <t xml:space="preserve">      其他统计信息事务支出</t>
  </si>
  <si>
    <t xml:space="preserve">    财政事务</t>
  </si>
  <si>
    <t xml:space="preserve">      预算改革业务</t>
  </si>
  <si>
    <t xml:space="preserve">      财政国库业务</t>
  </si>
  <si>
    <t xml:space="preserve">      财政监察</t>
  </si>
  <si>
    <t xml:space="preserve">      信息化建设</t>
  </si>
  <si>
    <t xml:space="preserve">      财政委托业务支出</t>
  </si>
  <si>
    <t xml:space="preserve">      其他财政事务支出</t>
  </si>
  <si>
    <t xml:space="preserve">    税收事务</t>
  </si>
  <si>
    <t xml:space="preserve">      税务办案</t>
  </si>
  <si>
    <t xml:space="preserve">      税务登记证及发票管理</t>
  </si>
  <si>
    <t xml:space="preserve">      代扣代收代征税款手续费</t>
  </si>
  <si>
    <t xml:space="preserve">      税务宣传</t>
  </si>
  <si>
    <t xml:space="preserve">      协税护税</t>
  </si>
  <si>
    <t xml:space="preserve">      其他税收事务支出</t>
  </si>
  <si>
    <t xml:space="preserve">    审计事务</t>
  </si>
  <si>
    <t xml:space="preserve">      审计业务</t>
  </si>
  <si>
    <t xml:space="preserve">      审计管理</t>
  </si>
  <si>
    <t xml:space="preserve">      其他审计事务支出</t>
  </si>
  <si>
    <t xml:space="preserve">    海关事务</t>
  </si>
  <si>
    <t xml:space="preserve">      收费业务</t>
  </si>
  <si>
    <t xml:space="preserve">      缉私办案</t>
  </si>
  <si>
    <t xml:space="preserve">      口岸电子执法系统建设与维护</t>
  </si>
  <si>
    <t xml:space="preserve">      其他海关事务支出</t>
  </si>
  <si>
    <t xml:space="preserve">    人力资源事务</t>
  </si>
  <si>
    <t xml:space="preserve">      政府特殊津贴</t>
  </si>
  <si>
    <t xml:space="preserve">      资助留学回国人员</t>
  </si>
  <si>
    <t xml:space="preserve">      军队转业干部安置</t>
  </si>
  <si>
    <t xml:space="preserve">      博士后日常经费</t>
  </si>
  <si>
    <t xml:space="preserve">      引进人才费用</t>
  </si>
  <si>
    <t xml:space="preserve">      公务员考核</t>
  </si>
  <si>
    <t xml:space="preserve">      公务员履职能力提升</t>
  </si>
  <si>
    <t xml:space="preserve">      公务员招考</t>
  </si>
  <si>
    <t xml:space="preserve">      公务员综合管理</t>
  </si>
  <si>
    <t xml:space="preserve">      其他人力资源事务支出</t>
  </si>
  <si>
    <t xml:space="preserve">    纪检监察事务</t>
  </si>
  <si>
    <t xml:space="preserve">      大案要案查处</t>
  </si>
  <si>
    <t xml:space="preserve">      派驻派出机构</t>
  </si>
  <si>
    <t xml:space="preserve">      中央巡视</t>
  </si>
  <si>
    <t xml:space="preserve">      其他纪检监察事务支出</t>
  </si>
  <si>
    <t xml:space="preserve">    商贸事务</t>
  </si>
  <si>
    <t xml:space="preserve">      对外贸易管理</t>
  </si>
  <si>
    <t xml:space="preserve">      国际经济合作</t>
  </si>
  <si>
    <t xml:space="preserve">      外资管理</t>
  </si>
  <si>
    <t xml:space="preserve">      国内贸易管理</t>
  </si>
  <si>
    <t xml:space="preserve">      招商引资</t>
  </si>
  <si>
    <t xml:space="preserve">      其他商贸事务支出</t>
  </si>
  <si>
    <t xml:space="preserve">    知识产权事务</t>
  </si>
  <si>
    <t xml:space="preserve">      专利审批</t>
  </si>
  <si>
    <t xml:space="preserve">      国家知识产权战略</t>
  </si>
  <si>
    <t xml:space="preserve">      专利试点和产业化推进</t>
  </si>
  <si>
    <t xml:space="preserve">      专利执法</t>
  </si>
  <si>
    <t xml:space="preserve">      国际组织专项活动</t>
  </si>
  <si>
    <t xml:space="preserve">      知识产权宏观管理</t>
  </si>
  <si>
    <t xml:space="preserve">      其他知识产权事务支出</t>
  </si>
  <si>
    <t xml:space="preserve">    工商行政管理事务</t>
  </si>
  <si>
    <t xml:space="preserve">      工商行政管理专项</t>
  </si>
  <si>
    <t xml:space="preserve">      执法办案专项</t>
  </si>
  <si>
    <t xml:space="preserve">      消费者权益保护</t>
  </si>
  <si>
    <t xml:space="preserve">      其他工商行政管理事务支出</t>
  </si>
  <si>
    <t xml:space="preserve">    质量技术监督与检验检疫事务</t>
  </si>
  <si>
    <t xml:space="preserve">      出入境检验检疫行政执法和业务管理</t>
  </si>
  <si>
    <t xml:space="preserve">      出入境检验检疫技术支持</t>
  </si>
  <si>
    <t xml:space="preserve">      质量技术监督行政执法及业务管理</t>
  </si>
  <si>
    <t xml:space="preserve">      质量技术监督技术支持</t>
  </si>
  <si>
    <t xml:space="preserve">      认证认可监督管理</t>
  </si>
  <si>
    <t xml:space="preserve">      标准化管理</t>
  </si>
  <si>
    <t xml:space="preserve">      其他质量技术监督与检验检疫事务支出</t>
  </si>
  <si>
    <t xml:space="preserve">    民族事务</t>
  </si>
  <si>
    <t xml:space="preserve">      民族工作专项</t>
  </si>
  <si>
    <t xml:space="preserve">      其他民族事务支出</t>
  </si>
  <si>
    <t xml:space="preserve">    宗教事务</t>
  </si>
  <si>
    <t xml:space="preserve">      宗教工作专项</t>
  </si>
  <si>
    <t xml:space="preserve">      其他宗教事务支出</t>
  </si>
  <si>
    <t xml:space="preserve">    港澳台侨事务</t>
  </si>
  <si>
    <t xml:space="preserve">      港澳事务</t>
  </si>
  <si>
    <t xml:space="preserve">      台湾事务</t>
  </si>
  <si>
    <t xml:space="preserve">      华侨事务</t>
  </si>
  <si>
    <t xml:space="preserve">      其他港澳台侨事务支出</t>
  </si>
  <si>
    <t xml:space="preserve">    档案事务</t>
  </si>
  <si>
    <t xml:space="preserve">      档案馆</t>
  </si>
  <si>
    <t xml:space="preserve">      其他档案事务支出</t>
  </si>
  <si>
    <t xml:space="preserve">    民主党派及工商联事务</t>
  </si>
  <si>
    <t xml:space="preserve">      其他民主党派及工商联事务支出</t>
  </si>
  <si>
    <t xml:space="preserve">    群众团体事务</t>
  </si>
  <si>
    <t xml:space="preserve">      厂务公开</t>
  </si>
  <si>
    <t xml:space="preserve">      工会疗养休养</t>
  </si>
  <si>
    <t xml:space="preserve">      其他群众团体事务支出</t>
  </si>
  <si>
    <t xml:space="preserve">    党委办公厅（室）及相关机构事务</t>
  </si>
  <si>
    <t xml:space="preserve">      专项业务</t>
  </si>
  <si>
    <t xml:space="preserve">      其他党委办公厅（室）及相关机构事务支出</t>
  </si>
  <si>
    <t xml:space="preserve">    组织事务</t>
  </si>
  <si>
    <t xml:space="preserve">      其他组织事务支出</t>
  </si>
  <si>
    <t xml:space="preserve">    宣传事务</t>
  </si>
  <si>
    <t xml:space="preserve">      其他宣传事务支出</t>
  </si>
  <si>
    <t xml:space="preserve">    统战事务</t>
  </si>
  <si>
    <t xml:space="preserve">      其他统战事务支出</t>
  </si>
  <si>
    <t xml:space="preserve">    对外联络事务</t>
  </si>
  <si>
    <t xml:space="preserve">      其他对外联络事务支出</t>
  </si>
  <si>
    <t xml:space="preserve">    其他共产党事务支出</t>
  </si>
  <si>
    <t xml:space="preserve">      其他共产党事务支出</t>
  </si>
  <si>
    <t xml:space="preserve">    其他一般公共服务支出</t>
  </si>
  <si>
    <t xml:space="preserve">      国家赔偿费用支出</t>
  </si>
  <si>
    <t xml:space="preserve">      其他一般公共服务支出</t>
  </si>
  <si>
    <t>二、外交支出</t>
  </si>
  <si>
    <t xml:space="preserve">    对外合作与交流</t>
  </si>
  <si>
    <t xml:space="preserve">    其他外交支出</t>
  </si>
  <si>
    <t>三、国防支出</t>
  </si>
  <si>
    <t xml:space="preserve">    国防动员</t>
  </si>
  <si>
    <t xml:space="preserve">      兵役征集</t>
  </si>
  <si>
    <t xml:space="preserve">      经济动员</t>
  </si>
  <si>
    <t xml:space="preserve">      人民防空</t>
  </si>
  <si>
    <t xml:space="preserve">      交通战备</t>
  </si>
  <si>
    <t xml:space="preserve">      国防教育</t>
  </si>
  <si>
    <t xml:space="preserve">      预备役部队</t>
  </si>
  <si>
    <t xml:space="preserve">      民兵</t>
  </si>
  <si>
    <t xml:space="preserve">      边海防</t>
  </si>
  <si>
    <t xml:space="preserve">      其他国防动员支出</t>
  </si>
  <si>
    <t xml:space="preserve">    其他国防支出</t>
  </si>
  <si>
    <t>四、公共安全支出</t>
  </si>
  <si>
    <t xml:space="preserve">    武装警察</t>
  </si>
  <si>
    <t xml:space="preserve">      内卫</t>
  </si>
  <si>
    <t xml:space="preserve">      边防</t>
  </si>
  <si>
    <t xml:space="preserve">      消防</t>
  </si>
  <si>
    <t xml:space="preserve">      警卫</t>
  </si>
  <si>
    <t xml:space="preserve">      黄金</t>
  </si>
  <si>
    <t xml:space="preserve">      森林</t>
  </si>
  <si>
    <t xml:space="preserve">      水电</t>
  </si>
  <si>
    <t xml:space="preserve">      交通</t>
  </si>
  <si>
    <t xml:space="preserve">      其他武装警察支出</t>
  </si>
  <si>
    <t xml:space="preserve">    公安</t>
  </si>
  <si>
    <t xml:space="preserve">      治安管理</t>
  </si>
  <si>
    <t xml:space="preserve">      国内安全保卫</t>
  </si>
  <si>
    <t xml:space="preserve">      刑事侦查</t>
  </si>
  <si>
    <t xml:space="preserve">      经济犯罪侦查</t>
  </si>
  <si>
    <t xml:space="preserve">      出入境管理</t>
  </si>
  <si>
    <t xml:space="preserve">      行动技术管理</t>
  </si>
  <si>
    <t xml:space="preserve">      防范和处理邪教犯罪</t>
  </si>
  <si>
    <t xml:space="preserve">      禁毒管理</t>
  </si>
  <si>
    <t xml:space="preserve">      道路交通管理</t>
  </si>
  <si>
    <t xml:space="preserve">      网络侦控管理</t>
  </si>
  <si>
    <t xml:space="preserve">      反恐怖</t>
  </si>
  <si>
    <t xml:space="preserve">      居民身份证管理</t>
  </si>
  <si>
    <t xml:space="preserve">      网络运行及维护</t>
  </si>
  <si>
    <t xml:space="preserve">      拘押收教场所管理</t>
  </si>
  <si>
    <t xml:space="preserve">      警犬繁育及训养</t>
  </si>
  <si>
    <t xml:space="preserve">      其他公安支出</t>
  </si>
  <si>
    <t xml:space="preserve">    国家安全</t>
  </si>
  <si>
    <t xml:space="preserve">      安全业务</t>
  </si>
  <si>
    <t xml:space="preserve">      其他国家安全支出</t>
  </si>
  <si>
    <t xml:space="preserve">    检察</t>
  </si>
  <si>
    <t xml:space="preserve">      查办和预防职务犯罪</t>
  </si>
  <si>
    <t xml:space="preserve">      公诉和审判监督</t>
  </si>
  <si>
    <t xml:space="preserve">      侦查监督</t>
  </si>
  <si>
    <t xml:space="preserve">      执行监督</t>
  </si>
  <si>
    <t xml:space="preserve">      控告申诉</t>
  </si>
  <si>
    <t xml:space="preserve">      “两房”建设</t>
  </si>
  <si>
    <t xml:space="preserve">      其他检察支出</t>
  </si>
  <si>
    <t xml:space="preserve">    法院</t>
  </si>
  <si>
    <t xml:space="preserve">      案件审判</t>
  </si>
  <si>
    <t xml:space="preserve">      案件执行</t>
  </si>
  <si>
    <t xml:space="preserve">      “两庭”建设</t>
  </si>
  <si>
    <t xml:space="preserve">      其他法院支出</t>
  </si>
  <si>
    <t xml:space="preserve">    司法</t>
  </si>
  <si>
    <t xml:space="preserve">      基层司法业务</t>
  </si>
  <si>
    <t xml:space="preserve">      普法宣传</t>
  </si>
  <si>
    <t xml:space="preserve">      律师公证管理</t>
  </si>
  <si>
    <t xml:space="preserve">      法律援助</t>
  </si>
  <si>
    <t xml:space="preserve">      司法统一考试</t>
  </si>
  <si>
    <t xml:space="preserve">      仲裁</t>
  </si>
  <si>
    <t xml:space="preserve">      社区矫正</t>
  </si>
  <si>
    <t xml:space="preserve">      司法鉴定</t>
  </si>
  <si>
    <t xml:space="preserve">      其他司法支出</t>
  </si>
  <si>
    <t xml:space="preserve">    监狱</t>
  </si>
  <si>
    <t xml:space="preserve">      犯人生活</t>
  </si>
  <si>
    <t xml:space="preserve">      犯人改造</t>
  </si>
  <si>
    <t xml:space="preserve">      狱政设施建设</t>
  </si>
  <si>
    <t xml:space="preserve">      其他监狱支出</t>
  </si>
  <si>
    <t xml:space="preserve">    强制隔离戒毒</t>
  </si>
  <si>
    <t xml:space="preserve">      强制隔离戒毒人员生活</t>
  </si>
  <si>
    <t xml:space="preserve">      强制隔离戒毒人员教育</t>
  </si>
  <si>
    <t xml:space="preserve">      所政设施建设</t>
  </si>
  <si>
    <t xml:space="preserve">      其他强制隔离戒毒支出</t>
  </si>
  <si>
    <t xml:space="preserve">    国家保密</t>
  </si>
  <si>
    <t xml:space="preserve">      保密技术</t>
  </si>
  <si>
    <t xml:space="preserve">      保密管理</t>
  </si>
  <si>
    <t xml:space="preserve">      其他国家保密支出</t>
  </si>
  <si>
    <t xml:space="preserve">    缉私警察</t>
  </si>
  <si>
    <t xml:space="preserve">      专项缉私活动支出</t>
  </si>
  <si>
    <t xml:space="preserve">      缉私情报</t>
  </si>
  <si>
    <t xml:space="preserve">      禁毒及缉毒</t>
  </si>
  <si>
    <t xml:space="preserve">      其他缉私警察支出</t>
  </si>
  <si>
    <t xml:space="preserve">    海警</t>
  </si>
  <si>
    <t xml:space="preserve">      公安现役基本支出</t>
  </si>
  <si>
    <t xml:space="preserve">      一般管理事务</t>
  </si>
  <si>
    <t xml:space="preserve">      维权执法业务</t>
  </si>
  <si>
    <t xml:space="preserve">      装备建设和运行维护</t>
  </si>
  <si>
    <t xml:space="preserve">      信息化建设及运行维护</t>
  </si>
  <si>
    <t xml:space="preserve">      基础设施建设及维护</t>
  </si>
  <si>
    <t xml:space="preserve">      其他海警支出</t>
  </si>
  <si>
    <t xml:space="preserve">    其他公共安全支出</t>
  </si>
  <si>
    <t>五、教育支出</t>
  </si>
  <si>
    <t xml:space="preserve">    教育管理事务</t>
  </si>
  <si>
    <t xml:space="preserve">      其他教育管理事务支出</t>
  </si>
  <si>
    <t xml:space="preserve">    普通教育</t>
  </si>
  <si>
    <t xml:space="preserve">      学前教育</t>
  </si>
  <si>
    <t xml:space="preserve">      小学教育</t>
  </si>
  <si>
    <t xml:space="preserve">      初中教育</t>
  </si>
  <si>
    <t xml:space="preserve">      高中教育</t>
  </si>
  <si>
    <t xml:space="preserve">      高等教育</t>
  </si>
  <si>
    <t xml:space="preserve">      化解农村义务教育债务支出</t>
  </si>
  <si>
    <t xml:space="preserve">      化解普通高中债务支出</t>
  </si>
  <si>
    <t xml:space="preserve">      其他普通教育支出</t>
  </si>
  <si>
    <t xml:space="preserve">    职业教育</t>
  </si>
  <si>
    <t xml:space="preserve">      初等职业教育</t>
  </si>
  <si>
    <t xml:space="preserve">      中专教育</t>
  </si>
  <si>
    <t xml:space="preserve">      技校教育</t>
  </si>
  <si>
    <t xml:space="preserve">      职业高中教育</t>
  </si>
  <si>
    <t xml:space="preserve">      高等职业教育</t>
  </si>
  <si>
    <t xml:space="preserve">      其他职业教育支出</t>
  </si>
  <si>
    <t xml:space="preserve">    成人教育</t>
  </si>
  <si>
    <t xml:space="preserve">      成人初等教育</t>
  </si>
  <si>
    <t xml:space="preserve">      成人中等教育</t>
  </si>
  <si>
    <t xml:space="preserve">      成人高等教育</t>
  </si>
  <si>
    <t xml:space="preserve">      成人广播电视教育</t>
  </si>
  <si>
    <t xml:space="preserve">      其他成人教育支出</t>
  </si>
  <si>
    <t xml:space="preserve">    广播电视教育</t>
  </si>
  <si>
    <t xml:space="preserve">      广播电视学校</t>
  </si>
  <si>
    <t xml:space="preserve">      教育电视台</t>
  </si>
  <si>
    <t xml:space="preserve">      其他广播电视教育支出</t>
  </si>
  <si>
    <t xml:space="preserve">    留学教育</t>
  </si>
  <si>
    <t xml:space="preserve">      出国留学教育</t>
  </si>
  <si>
    <t xml:space="preserve">      来华留学教育</t>
  </si>
  <si>
    <t xml:space="preserve">      其他留学教育支出</t>
  </si>
  <si>
    <t xml:space="preserve">    特殊教育</t>
  </si>
  <si>
    <t xml:space="preserve">      特殊学校教育</t>
  </si>
  <si>
    <t xml:space="preserve">      工读学校教育</t>
  </si>
  <si>
    <t xml:space="preserve">      其他特殊教育支出</t>
  </si>
  <si>
    <t xml:space="preserve">    进修及培训</t>
  </si>
  <si>
    <t xml:space="preserve">      教师进修</t>
  </si>
  <si>
    <t xml:space="preserve">      干部教育</t>
  </si>
  <si>
    <t xml:space="preserve">      培训支出</t>
  </si>
  <si>
    <t xml:space="preserve">      退役士兵能力提升</t>
  </si>
  <si>
    <t xml:space="preserve">      其他进修及培训</t>
  </si>
  <si>
    <t xml:space="preserve">    教育费附加安排的支出</t>
  </si>
  <si>
    <t xml:space="preserve">      农村中小学校舍建设</t>
  </si>
  <si>
    <t xml:space="preserve">      农村中小学教学设施</t>
  </si>
  <si>
    <t xml:space="preserve">      城市中小学校舍建设</t>
  </si>
  <si>
    <t xml:space="preserve">      城市中小学教学设施</t>
  </si>
  <si>
    <t xml:space="preserve">      中等职业学校教学设施</t>
  </si>
  <si>
    <t xml:space="preserve">      其他教育费附加安排的支出</t>
  </si>
  <si>
    <t xml:space="preserve">    其他教育支出</t>
  </si>
  <si>
    <t>六、科学技术支出</t>
  </si>
  <si>
    <t xml:space="preserve">    科学技术管理事务</t>
  </si>
  <si>
    <t xml:space="preserve">      其他科学技术管理事务支出</t>
  </si>
  <si>
    <t xml:space="preserve">    基础研究</t>
  </si>
  <si>
    <t xml:space="preserve">      机构运行</t>
  </si>
  <si>
    <t xml:space="preserve">      重点基础研究规划</t>
  </si>
  <si>
    <t xml:space="preserve">      自然科学基金</t>
  </si>
  <si>
    <t xml:space="preserve">      重点实验室及相关设施</t>
  </si>
  <si>
    <t xml:space="preserve">      重大科学工程</t>
  </si>
  <si>
    <t xml:space="preserve">      专项基础科研</t>
  </si>
  <si>
    <t xml:space="preserve">      专项技术基础</t>
  </si>
  <si>
    <t xml:space="preserve">      其他基础研究支出</t>
  </si>
  <si>
    <t xml:space="preserve">    应用研究</t>
  </si>
  <si>
    <t xml:space="preserve">      社会公益研究</t>
  </si>
  <si>
    <t xml:space="preserve">      高技术研究</t>
  </si>
  <si>
    <t xml:space="preserve">      专项科研试制</t>
  </si>
  <si>
    <t xml:space="preserve">      其他应用研究支出</t>
  </si>
  <si>
    <t xml:space="preserve">    技术研究与开发</t>
  </si>
  <si>
    <t xml:space="preserve">      应用技术研究与开发</t>
  </si>
  <si>
    <t xml:space="preserve">      产业技术研究与开发</t>
  </si>
  <si>
    <t xml:space="preserve">      科技成果转化与扩散</t>
  </si>
  <si>
    <t xml:space="preserve">      其他技术研究与开发支出</t>
  </si>
  <si>
    <t xml:space="preserve">    科技条件与服务</t>
  </si>
  <si>
    <t xml:space="preserve">      技术创新服务体系</t>
  </si>
  <si>
    <t xml:space="preserve">      科技条件专项</t>
  </si>
  <si>
    <t xml:space="preserve">      其他科技条件与服务支出</t>
  </si>
  <si>
    <t xml:space="preserve">    社会科学</t>
  </si>
  <si>
    <t xml:space="preserve">      社会科学研究机构</t>
  </si>
  <si>
    <t xml:space="preserve">      社会科学研究</t>
  </si>
  <si>
    <t xml:space="preserve">      社科基金支出</t>
  </si>
  <si>
    <t xml:space="preserve">      其他社会科学支出</t>
  </si>
  <si>
    <t xml:space="preserve">    科学技术普及</t>
  </si>
  <si>
    <t xml:space="preserve">      科普活动</t>
  </si>
  <si>
    <t xml:space="preserve">      青少年科技活动</t>
  </si>
  <si>
    <t xml:space="preserve">      学术交流活动</t>
  </si>
  <si>
    <t xml:space="preserve">      科技馆站</t>
  </si>
  <si>
    <t xml:space="preserve">      其他科学技术普及支出</t>
  </si>
  <si>
    <t xml:space="preserve">    科技交流与合作</t>
  </si>
  <si>
    <t xml:space="preserve">      国际交流与合作</t>
  </si>
  <si>
    <t xml:space="preserve">      重大科技合作项目</t>
  </si>
  <si>
    <t xml:space="preserve">      其他科技交流与合作支出</t>
  </si>
  <si>
    <t xml:space="preserve">    科技重大项目</t>
  </si>
  <si>
    <t xml:space="preserve">      科技重大专项</t>
  </si>
  <si>
    <t xml:space="preserve">      重点研发计划</t>
  </si>
  <si>
    <t xml:space="preserve">    其他科学技术支出</t>
  </si>
  <si>
    <t xml:space="preserve">      科技奖励</t>
  </si>
  <si>
    <t xml:space="preserve">      核应急</t>
  </si>
  <si>
    <t xml:space="preserve">      转制科研机构</t>
  </si>
  <si>
    <t xml:space="preserve">      其他科学技术支出</t>
  </si>
  <si>
    <t>七、文化体育与传媒支出</t>
  </si>
  <si>
    <t xml:space="preserve">    文化</t>
  </si>
  <si>
    <t xml:space="preserve">      图书馆</t>
  </si>
  <si>
    <t xml:space="preserve">      文化展示及纪念机构</t>
  </si>
  <si>
    <t xml:space="preserve">      艺术表演场所</t>
  </si>
  <si>
    <t xml:space="preserve">      艺术表演团体</t>
  </si>
  <si>
    <t xml:space="preserve">      文化活动</t>
  </si>
  <si>
    <t xml:space="preserve">      群众文化</t>
  </si>
  <si>
    <t xml:space="preserve">      文化交流与合作</t>
  </si>
  <si>
    <t xml:space="preserve">      文化创作与保护</t>
  </si>
  <si>
    <t xml:space="preserve">      文化市场管理</t>
  </si>
  <si>
    <t xml:space="preserve">      其他文化支出</t>
  </si>
  <si>
    <t xml:space="preserve">    文物</t>
  </si>
  <si>
    <t xml:space="preserve">      文物保护</t>
  </si>
  <si>
    <t xml:space="preserve">      博物馆</t>
  </si>
  <si>
    <t xml:space="preserve">      历史名城与古迹</t>
  </si>
  <si>
    <t xml:space="preserve">      其他文物支出</t>
  </si>
  <si>
    <t xml:space="preserve">    体育</t>
  </si>
  <si>
    <t xml:space="preserve">      运动项目管理</t>
  </si>
  <si>
    <t xml:space="preserve">      体育竞赛</t>
  </si>
  <si>
    <t xml:space="preserve">      体育训练</t>
  </si>
  <si>
    <t xml:space="preserve">      体育场馆</t>
  </si>
  <si>
    <t xml:space="preserve">      群众体育</t>
  </si>
  <si>
    <t xml:space="preserve">      体育交流与合作</t>
  </si>
  <si>
    <t xml:space="preserve">      其他体育支出</t>
  </si>
  <si>
    <t xml:space="preserve">    新闻出版广播影视</t>
  </si>
  <si>
    <t xml:space="preserve">      广播</t>
  </si>
  <si>
    <t xml:space="preserve">      电视</t>
  </si>
  <si>
    <t xml:space="preserve">      电影</t>
  </si>
  <si>
    <t xml:space="preserve">      新闻通讯</t>
  </si>
  <si>
    <t xml:space="preserve">      出版发行</t>
  </si>
  <si>
    <t xml:space="preserve">      版权管理</t>
  </si>
  <si>
    <t xml:space="preserve">      其他新闻出版广播影视支出</t>
  </si>
  <si>
    <t xml:space="preserve">    其他文化体育与传媒支出</t>
  </si>
  <si>
    <t xml:space="preserve">      宣传文化发展专项支出</t>
  </si>
  <si>
    <t xml:space="preserve">      文化产业发展专项支出</t>
  </si>
  <si>
    <t xml:space="preserve">      其他文化体育与传媒支出</t>
  </si>
  <si>
    <t>八、社会保障和就业支出</t>
  </si>
  <si>
    <t xml:space="preserve">    人力资源和社会保障管理事务</t>
  </si>
  <si>
    <t xml:space="preserve">      综合业务管理</t>
  </si>
  <si>
    <t xml:space="preserve">      劳动保障监察</t>
  </si>
  <si>
    <t xml:space="preserve">      就业管理事务</t>
  </si>
  <si>
    <t xml:space="preserve">      社会保险业务管理事务</t>
  </si>
  <si>
    <t xml:space="preserve">      社会保险经办机构</t>
  </si>
  <si>
    <t xml:space="preserve">      劳动关系和维权</t>
  </si>
  <si>
    <t xml:space="preserve">      公共就业服务和职业技能鉴定机构</t>
  </si>
  <si>
    <t xml:space="preserve">      劳动人事争议调解仲裁</t>
  </si>
  <si>
    <t xml:space="preserve">      其他人力资源和社会保障管理事务支出</t>
  </si>
  <si>
    <t xml:space="preserve">    民政管理事务</t>
  </si>
  <si>
    <t xml:space="preserve">      拥军优属</t>
  </si>
  <si>
    <t xml:space="preserve">      老龄事务</t>
  </si>
  <si>
    <t xml:space="preserve">      民间组织管理</t>
  </si>
  <si>
    <t xml:space="preserve">      行政区划和地名管理</t>
  </si>
  <si>
    <t xml:space="preserve">      基层政权和社区建设</t>
  </si>
  <si>
    <t xml:space="preserve">      部队供应</t>
  </si>
  <si>
    <t xml:space="preserve">      其他民政管理事务支出</t>
  </si>
  <si>
    <t xml:space="preserve">    补充全国社会保障基金</t>
  </si>
  <si>
    <t xml:space="preserve">      用一般公共预算补充基金</t>
  </si>
  <si>
    <t xml:space="preserve">    行政事业单位离退休</t>
  </si>
  <si>
    <t xml:space="preserve">      归口管理的行政单位离退休</t>
  </si>
  <si>
    <t xml:space="preserve">      事业单位离退休</t>
  </si>
  <si>
    <t xml:space="preserve">      离退休人员管理机构</t>
  </si>
  <si>
    <t xml:space="preserve">      未归口管理的行政单位离退休</t>
  </si>
  <si>
    <t xml:space="preserve">      机关事业单位基本养老保险缴费支出</t>
  </si>
  <si>
    <t xml:space="preserve">      机关事业单位职业年金缴费支出</t>
  </si>
  <si>
    <t xml:space="preserve">      对机关事业单位基本养老保险基金的补助</t>
  </si>
  <si>
    <t xml:space="preserve">      其他行政事业单位离退休支出</t>
  </si>
  <si>
    <t xml:space="preserve">    企业改革补助</t>
  </si>
  <si>
    <t xml:space="preserve">      企业关闭破产补助</t>
  </si>
  <si>
    <t xml:space="preserve">      厂办大集体改革补助</t>
  </si>
  <si>
    <t xml:space="preserve">      其他企业改革发展补助</t>
  </si>
  <si>
    <t xml:space="preserve">    就业补助</t>
  </si>
  <si>
    <t xml:space="preserve">      就业创业服务补贴</t>
  </si>
  <si>
    <t xml:space="preserve">      职业培训补贴</t>
  </si>
  <si>
    <t xml:space="preserve">      社会保险补贴</t>
  </si>
  <si>
    <t xml:space="preserve">      公益性岗位补贴</t>
  </si>
  <si>
    <t xml:space="preserve">      职业技能鉴定补贴</t>
  </si>
  <si>
    <t xml:space="preserve">      就业见习补贴</t>
  </si>
  <si>
    <t xml:space="preserve">      高技能人才培养补助</t>
  </si>
  <si>
    <t xml:space="preserve">      求职创业补贴</t>
  </si>
  <si>
    <t xml:space="preserve">      其他就业补助支出</t>
  </si>
  <si>
    <t xml:space="preserve">    抚恤</t>
  </si>
  <si>
    <t xml:space="preserve">      死亡抚恤</t>
  </si>
  <si>
    <t xml:space="preserve">      伤残抚恤</t>
  </si>
  <si>
    <t xml:space="preserve">      在乡复员、退伍军人生活补助</t>
  </si>
  <si>
    <t xml:space="preserve">      优抚事业单位支出</t>
  </si>
  <si>
    <t xml:space="preserve">      义务兵优待</t>
  </si>
  <si>
    <t xml:space="preserve">      农村籍退役士兵老年生活补助</t>
  </si>
  <si>
    <t xml:space="preserve">      其他优抚支出</t>
  </si>
  <si>
    <t xml:space="preserve">    退役安置</t>
  </si>
  <si>
    <t xml:space="preserve">      退役士兵安置</t>
  </si>
  <si>
    <t xml:space="preserve">      军队移交政府的离退休人员安置</t>
  </si>
  <si>
    <t xml:space="preserve">      军队移交政府离退休干部管理机构</t>
  </si>
  <si>
    <t xml:space="preserve">      退役士兵管理教育</t>
  </si>
  <si>
    <t xml:space="preserve">      其他退役安置支出</t>
  </si>
  <si>
    <t xml:space="preserve">    社会福利</t>
  </si>
  <si>
    <t xml:space="preserve">      儿童福利</t>
  </si>
  <si>
    <t xml:space="preserve">      老年福利</t>
  </si>
  <si>
    <t xml:space="preserve">      假肢矫形</t>
  </si>
  <si>
    <t xml:space="preserve">      殡葬</t>
  </si>
  <si>
    <t xml:space="preserve">      社会福利事业单位</t>
  </si>
  <si>
    <t xml:space="preserve">      其他社会福利支出</t>
  </si>
  <si>
    <t xml:space="preserve">    残疾人事业</t>
  </si>
  <si>
    <t xml:space="preserve">      残疾人康复</t>
  </si>
  <si>
    <t xml:space="preserve">      残疾人就业和扶贫</t>
  </si>
  <si>
    <t xml:space="preserve">      残疾人体育</t>
  </si>
  <si>
    <t xml:space="preserve">      残疾人生活和护理补贴</t>
  </si>
  <si>
    <t xml:space="preserve">      其他残疾人事业支出</t>
  </si>
  <si>
    <t xml:space="preserve">    自然灾害生活救助</t>
  </si>
  <si>
    <t xml:space="preserve">      中央自然灾害生活补助</t>
  </si>
  <si>
    <t xml:space="preserve">      地方自然灾害生活补助</t>
  </si>
  <si>
    <t xml:space="preserve">      自然灾害灾后重建补助</t>
  </si>
  <si>
    <t xml:space="preserve">      其他自然灾害生活救助支出</t>
  </si>
  <si>
    <t xml:space="preserve">    红十字事业</t>
  </si>
  <si>
    <t xml:space="preserve">      其他红十字事业支出</t>
  </si>
  <si>
    <t xml:space="preserve">    最低生活保障</t>
  </si>
  <si>
    <t xml:space="preserve">      城市最低生活保障金支出</t>
  </si>
  <si>
    <t xml:space="preserve">      农村最低生活保障金支出</t>
  </si>
  <si>
    <t xml:space="preserve">    临时救助</t>
  </si>
  <si>
    <t xml:space="preserve">      临时救助支出</t>
  </si>
  <si>
    <t xml:space="preserve">      流浪乞讨人员救助支出</t>
  </si>
  <si>
    <t xml:space="preserve">    特困人员救助供养</t>
  </si>
  <si>
    <t xml:space="preserve">      城市特困人员救助供养支出</t>
  </si>
  <si>
    <t xml:space="preserve">      农村特困人员救助供养支出</t>
  </si>
  <si>
    <t xml:space="preserve">    补充道路交通事故社会救助基金</t>
  </si>
  <si>
    <t xml:space="preserve">      交强险营业税补助基金支出</t>
  </si>
  <si>
    <t xml:space="preserve">      交强险罚款收入补助基金支出</t>
  </si>
  <si>
    <t xml:space="preserve">    其他生活救助</t>
  </si>
  <si>
    <t xml:space="preserve">      其他城市生活救助</t>
  </si>
  <si>
    <t xml:space="preserve">      其他农村生活救助</t>
  </si>
  <si>
    <t xml:space="preserve">    财政对基本养老保险基金的补助</t>
  </si>
  <si>
    <t xml:space="preserve">      财政对企业职工基本养老保险基金的补助</t>
  </si>
  <si>
    <t xml:space="preserve">      财政对城乡居民基本养老保险基金的补助</t>
  </si>
  <si>
    <t xml:space="preserve">      财政对其他基本养老保险基金的补助</t>
  </si>
  <si>
    <t xml:space="preserve">    财政对其他社会保险基金的补助</t>
  </si>
  <si>
    <t xml:space="preserve">      财政对失业保险基金的补助</t>
  </si>
  <si>
    <t xml:space="preserve">      财政对工伤保险基金的补助</t>
  </si>
  <si>
    <t xml:space="preserve">      财政对生育保险基金的补助</t>
  </si>
  <si>
    <t xml:space="preserve">      其他财政对社会保险基金的补助</t>
  </si>
  <si>
    <t xml:space="preserve">    其他社会保障和就业支出</t>
  </si>
  <si>
    <t>九、医疗卫生与计划生育支出</t>
  </si>
  <si>
    <t xml:space="preserve">    医疗卫生与计划生育管理事务</t>
  </si>
  <si>
    <t xml:space="preserve">      其他医疗卫生与计划生育管理事务支出</t>
  </si>
  <si>
    <t xml:space="preserve">    公立医院</t>
  </si>
  <si>
    <t xml:space="preserve">      综合医院</t>
  </si>
  <si>
    <t xml:space="preserve">      中医（民族）医院</t>
  </si>
  <si>
    <t xml:space="preserve">      传染病医院</t>
  </si>
  <si>
    <t xml:space="preserve">      职业病防治医院</t>
  </si>
  <si>
    <t xml:space="preserve">      精神病医院</t>
  </si>
  <si>
    <t xml:space="preserve">      妇产医院</t>
  </si>
  <si>
    <t xml:space="preserve">      儿童医院</t>
  </si>
  <si>
    <t xml:space="preserve">      其他专科医院</t>
  </si>
  <si>
    <t xml:space="preserve">      福利医院</t>
  </si>
  <si>
    <t xml:space="preserve">      行业医院</t>
  </si>
  <si>
    <t xml:space="preserve">      处理医疗欠费</t>
  </si>
  <si>
    <t xml:space="preserve">      其他公立医院支出</t>
  </si>
  <si>
    <t xml:space="preserve">    基层医疗卫生机构</t>
  </si>
  <si>
    <t xml:space="preserve">      城市社区卫生机构</t>
  </si>
  <si>
    <t xml:space="preserve">      乡镇卫生院</t>
  </si>
  <si>
    <t xml:space="preserve">      其他基层医疗卫生机构支出</t>
  </si>
  <si>
    <t xml:space="preserve">    公共卫生</t>
  </si>
  <si>
    <t xml:space="preserve">      疾病预防控制机构</t>
  </si>
  <si>
    <t xml:space="preserve">      卫生监督机构</t>
  </si>
  <si>
    <t xml:space="preserve">      妇幼保健机构</t>
  </si>
  <si>
    <t xml:space="preserve">      精神卫生机构</t>
  </si>
  <si>
    <t xml:space="preserve">      应急救治机构</t>
  </si>
  <si>
    <t xml:space="preserve">      采供血机构</t>
  </si>
  <si>
    <t xml:space="preserve">      其他专业公共卫生机构</t>
  </si>
  <si>
    <t xml:space="preserve">      基本公共卫生服务</t>
  </si>
  <si>
    <t xml:space="preserve">      重大公共卫生专项</t>
  </si>
  <si>
    <t xml:space="preserve">      突发公共卫生事件应急处理</t>
  </si>
  <si>
    <t xml:space="preserve">      其他公共卫生支出</t>
  </si>
  <si>
    <t xml:space="preserve">    中医药</t>
  </si>
  <si>
    <t xml:space="preserve">      中医（民族医）药专项</t>
  </si>
  <si>
    <t xml:space="preserve">      其他中医药支出</t>
  </si>
  <si>
    <t xml:space="preserve">    计划生育事务</t>
  </si>
  <si>
    <t xml:space="preserve">      计划生育机构</t>
  </si>
  <si>
    <t xml:space="preserve">      计划生育服务</t>
  </si>
  <si>
    <t xml:space="preserve">      其他计划生育事务支出</t>
  </si>
  <si>
    <t xml:space="preserve">    食品和药品监督管理事务</t>
  </si>
  <si>
    <t xml:space="preserve">      药品事务</t>
  </si>
  <si>
    <t xml:space="preserve">      化妆品事务</t>
  </si>
  <si>
    <t xml:space="preserve">      医疗器械事务</t>
  </si>
  <si>
    <t xml:space="preserve">      食品安全事务</t>
  </si>
  <si>
    <t xml:space="preserve">      其他食品和药品监督管理事务支出</t>
  </si>
  <si>
    <t xml:space="preserve">    行政事业单位医疗</t>
  </si>
  <si>
    <t xml:space="preserve">      行政单位医疗</t>
  </si>
  <si>
    <t xml:space="preserve">      事业单位医疗</t>
  </si>
  <si>
    <t xml:space="preserve">      公务员医疗补助</t>
  </si>
  <si>
    <t xml:space="preserve">      其他行政事业单位医疗支出</t>
  </si>
  <si>
    <t xml:space="preserve">    财政对基本医疗保险基金的补助</t>
  </si>
  <si>
    <t xml:space="preserve">      财政对职工基本医疗保险基金的补助</t>
  </si>
  <si>
    <t xml:space="preserve">      财政对城乡居民基本医疗保险基金的补助</t>
  </si>
  <si>
    <t xml:space="preserve">      财政对新型农村合作医疗基金的补助</t>
  </si>
  <si>
    <t xml:space="preserve">      财政对城镇居民基本医疗保险基金的补助</t>
  </si>
  <si>
    <t xml:space="preserve">      财政对其他基本医疗保险基金的补助</t>
  </si>
  <si>
    <t xml:space="preserve">    医疗救助</t>
  </si>
  <si>
    <t xml:space="preserve">      城乡医疗救助</t>
  </si>
  <si>
    <t xml:space="preserve">      疾病应急救助</t>
  </si>
  <si>
    <t xml:space="preserve">      其他医疗救助支出</t>
  </si>
  <si>
    <t xml:space="preserve">    优抚对象医疗</t>
  </si>
  <si>
    <t xml:space="preserve">      优抚对象医疗补助</t>
  </si>
  <si>
    <t xml:space="preserve">      其他优抚对象医疗支出</t>
  </si>
  <si>
    <t xml:space="preserve">    其他医疗卫生与计划生育支出</t>
  </si>
  <si>
    <t>十、节能环保支出</t>
  </si>
  <si>
    <t xml:space="preserve">    环境保护管理事务</t>
  </si>
  <si>
    <t xml:space="preserve">      环境保护宣传</t>
  </si>
  <si>
    <t xml:space="preserve">      环境保护法规、规划及标准</t>
  </si>
  <si>
    <t xml:space="preserve">      环境国际合作及履约</t>
  </si>
  <si>
    <t xml:space="preserve">      环境保护行政许可</t>
  </si>
  <si>
    <t xml:space="preserve">      其他环境保护管理事务支出</t>
  </si>
  <si>
    <t xml:space="preserve">    环境监测与监察</t>
  </si>
  <si>
    <t xml:space="preserve">      建设项目环评审查与监督</t>
  </si>
  <si>
    <t xml:space="preserve">      核与辐射安全监督</t>
  </si>
  <si>
    <t xml:space="preserve">      其他环境监测与监察支出</t>
  </si>
  <si>
    <t xml:space="preserve">    污染防治</t>
  </si>
  <si>
    <t xml:space="preserve">      大气</t>
  </si>
  <si>
    <t xml:space="preserve">      水体</t>
  </si>
  <si>
    <t xml:space="preserve">      噪声</t>
  </si>
  <si>
    <t xml:space="preserve">      固体废弃物与化学品</t>
  </si>
  <si>
    <t xml:space="preserve">      放射源和放射性废物监管</t>
  </si>
  <si>
    <t xml:space="preserve">      辐射</t>
  </si>
  <si>
    <t xml:space="preserve">      其他污染防治支出</t>
  </si>
  <si>
    <t xml:space="preserve">    自然生态保护</t>
  </si>
  <si>
    <t xml:space="preserve">      生态保护</t>
  </si>
  <si>
    <t xml:space="preserve">      农村环境保护</t>
  </si>
  <si>
    <t xml:space="preserve">      自然保护区</t>
  </si>
  <si>
    <t xml:space="preserve">      生物及物种资源保护</t>
  </si>
  <si>
    <t xml:space="preserve">      其他自然生态保护支出</t>
  </si>
  <si>
    <t xml:space="preserve">    天然林保护</t>
  </si>
  <si>
    <t xml:space="preserve">      森林管护</t>
  </si>
  <si>
    <t xml:space="preserve">      社会保险补助</t>
  </si>
  <si>
    <t xml:space="preserve">      政策性社会性支出补助</t>
  </si>
  <si>
    <t xml:space="preserve">      天然林保护工程建设</t>
  </si>
  <si>
    <t xml:space="preserve">      停伐补助</t>
  </si>
  <si>
    <t xml:space="preserve">      其他天然林保护支出</t>
  </si>
  <si>
    <t xml:space="preserve">    退耕还林</t>
  </si>
  <si>
    <t xml:space="preserve">      退耕现金</t>
  </si>
  <si>
    <t xml:space="preserve">      退耕还林粮食折现补贴</t>
  </si>
  <si>
    <t xml:space="preserve">      退耕还林粮食费用补贴</t>
  </si>
  <si>
    <t xml:space="preserve">      退耕还林工程建设</t>
  </si>
  <si>
    <t xml:space="preserve">      其他退耕还林支出</t>
  </si>
  <si>
    <t xml:space="preserve">    风沙荒漠治理</t>
  </si>
  <si>
    <t xml:space="preserve">      京津风沙源治理工程建设</t>
  </si>
  <si>
    <t xml:space="preserve">      其他风沙荒漠治理支出</t>
  </si>
  <si>
    <t xml:space="preserve">    退牧还草</t>
  </si>
  <si>
    <t xml:space="preserve">      退牧还草工程建设</t>
  </si>
  <si>
    <t xml:space="preserve">      其他退牧还草支出</t>
  </si>
  <si>
    <t xml:space="preserve">    已垦草原退耕还草</t>
  </si>
  <si>
    <t xml:space="preserve">    能源节约利用</t>
  </si>
  <si>
    <t xml:space="preserve">    污染减排</t>
  </si>
  <si>
    <t xml:space="preserve">      环境监测与信息</t>
  </si>
  <si>
    <t xml:space="preserve">      环境执法监察</t>
  </si>
  <si>
    <t xml:space="preserve">      减排专项支出</t>
  </si>
  <si>
    <t xml:space="preserve">      清洁生产专项支出</t>
  </si>
  <si>
    <t xml:space="preserve">      其他污染减排支出</t>
  </si>
  <si>
    <t xml:space="preserve">    可再生能源</t>
  </si>
  <si>
    <t xml:space="preserve">    循环经济</t>
  </si>
  <si>
    <t xml:space="preserve">    能源管理事务</t>
  </si>
  <si>
    <t xml:space="preserve">      能源预测预警</t>
  </si>
  <si>
    <t xml:space="preserve">      能源战略规划与实施</t>
  </si>
  <si>
    <t xml:space="preserve">      能源科技装备</t>
  </si>
  <si>
    <t xml:space="preserve">      能源行业管理</t>
  </si>
  <si>
    <t xml:space="preserve">      能源管理</t>
  </si>
  <si>
    <t xml:space="preserve">      石油储备发展管理</t>
  </si>
  <si>
    <t xml:space="preserve">      能源调查</t>
  </si>
  <si>
    <t xml:space="preserve">      农村电网建设</t>
  </si>
  <si>
    <t xml:space="preserve">      其他能源管理事务支出</t>
  </si>
  <si>
    <t xml:space="preserve">    其他节能环保支出</t>
  </si>
  <si>
    <t>十一、城乡社区支出</t>
  </si>
  <si>
    <t xml:space="preserve">      城乡社区管理事务</t>
  </si>
  <si>
    <t xml:space="preserve">        行政运行</t>
  </si>
  <si>
    <t xml:space="preserve">        一般行政管理事务</t>
  </si>
  <si>
    <t xml:space="preserve">        机关服务</t>
  </si>
  <si>
    <t xml:space="preserve">        城管执法</t>
  </si>
  <si>
    <t xml:space="preserve">        工程建设标准规范编制与监管</t>
  </si>
  <si>
    <t xml:space="preserve">        工程建设管理</t>
  </si>
  <si>
    <t xml:space="preserve">        市政公用行业市场监管</t>
  </si>
  <si>
    <t xml:space="preserve">        国家重点风景区规划与保护</t>
  </si>
  <si>
    <t xml:space="preserve">        住宅建设与房地产市场监管</t>
  </si>
  <si>
    <t xml:space="preserve">        执业资格注册、资质审查</t>
  </si>
  <si>
    <t xml:space="preserve">        其他城乡社区管理事务支出</t>
  </si>
  <si>
    <t xml:space="preserve">      城乡社区规划与管理</t>
  </si>
  <si>
    <t xml:space="preserve">      城乡社区公共设施</t>
  </si>
  <si>
    <t xml:space="preserve">        小城镇基础设施建设</t>
  </si>
  <si>
    <t xml:space="preserve">        其他城乡社区公共设施支出</t>
  </si>
  <si>
    <t xml:space="preserve">      城乡社区环境卫生</t>
  </si>
  <si>
    <t xml:space="preserve">      建设市场管理与监督</t>
  </si>
  <si>
    <t xml:space="preserve">      其他城乡社区支出</t>
  </si>
  <si>
    <t>十二、农林水支出</t>
  </si>
  <si>
    <t xml:space="preserve">      农业</t>
  </si>
  <si>
    <t xml:space="preserve">        事业运行</t>
  </si>
  <si>
    <t xml:space="preserve">        农垦运行</t>
  </si>
  <si>
    <t xml:space="preserve">        科技转化与推广服务</t>
  </si>
  <si>
    <t xml:space="preserve">        病虫害控制</t>
  </si>
  <si>
    <t xml:space="preserve">        农产品质量安全</t>
  </si>
  <si>
    <t xml:space="preserve">        执法监管</t>
  </si>
  <si>
    <t xml:space="preserve">        统计监测与信息服务</t>
  </si>
  <si>
    <t xml:space="preserve">        农业行业业务管理</t>
  </si>
  <si>
    <t xml:space="preserve">        对外交流与合作</t>
  </si>
  <si>
    <t xml:space="preserve">        防灾救灾</t>
  </si>
  <si>
    <t xml:space="preserve">        稳定农民收入补贴</t>
  </si>
  <si>
    <t xml:space="preserve">        农业结构调整补贴</t>
  </si>
  <si>
    <t xml:space="preserve">        农业生产支持补贴</t>
  </si>
  <si>
    <t xml:space="preserve">        农业组织化与产业化经营</t>
  </si>
  <si>
    <t xml:space="preserve">        农产品加工与促销</t>
  </si>
  <si>
    <t xml:space="preserve">        农村公益事业</t>
  </si>
  <si>
    <t xml:space="preserve">        农业资源保护修复与利用</t>
  </si>
  <si>
    <t xml:space="preserve">        农村道路建设</t>
  </si>
  <si>
    <t xml:space="preserve">        成品油价格改革对渔业的补贴</t>
  </si>
  <si>
    <t xml:space="preserve">        对高校毕业生到基层任职补助</t>
  </si>
  <si>
    <t xml:space="preserve">        其他农业支出</t>
  </si>
  <si>
    <t xml:space="preserve">      林业</t>
  </si>
  <si>
    <t xml:space="preserve">        林业事业机构</t>
  </si>
  <si>
    <t xml:space="preserve">        森林培育</t>
  </si>
  <si>
    <t xml:space="preserve">        林业技术推广</t>
  </si>
  <si>
    <t xml:space="preserve">        森林资源管理</t>
  </si>
  <si>
    <t xml:space="preserve">        森林资源监测</t>
  </si>
  <si>
    <t xml:space="preserve">        森林生态效益补偿</t>
  </si>
  <si>
    <t xml:space="preserve">        林业自然保护区</t>
  </si>
  <si>
    <t xml:space="preserve">        动植物保护</t>
  </si>
  <si>
    <t xml:space="preserve">        湿地保护</t>
  </si>
  <si>
    <t xml:space="preserve">        林业执法与监督</t>
  </si>
  <si>
    <t xml:space="preserve">        林业检疫检测</t>
  </si>
  <si>
    <t xml:space="preserve">        防沙治沙</t>
  </si>
  <si>
    <t xml:space="preserve">        林业质量安全</t>
  </si>
  <si>
    <t xml:space="preserve">        林业工程与项目管理</t>
  </si>
  <si>
    <t xml:space="preserve">        林业对外合作与交流</t>
  </si>
  <si>
    <t xml:space="preserve">        林业产业化</t>
  </si>
  <si>
    <t xml:space="preserve">        信息管理</t>
  </si>
  <si>
    <t xml:space="preserve">        林业政策制定与宣传</t>
  </si>
  <si>
    <t xml:space="preserve">        林业资金审计稽查</t>
  </si>
  <si>
    <t xml:space="preserve">        林区公共支出</t>
  </si>
  <si>
    <t xml:space="preserve">        林业贷款贴息</t>
  </si>
  <si>
    <t xml:space="preserve">        成品油价格改革对林业的补贴</t>
  </si>
  <si>
    <t xml:space="preserve">        林业防灾减灾</t>
  </si>
  <si>
    <t xml:space="preserve">        其他林业支出</t>
  </si>
  <si>
    <t xml:space="preserve">      水利</t>
  </si>
  <si>
    <t xml:space="preserve">        水利行业业务管理</t>
  </si>
  <si>
    <t xml:space="preserve">        水利工程建设</t>
  </si>
  <si>
    <t xml:space="preserve">        水利工程运行与维护</t>
  </si>
  <si>
    <t xml:space="preserve">        长江黄河等流域管理</t>
  </si>
  <si>
    <t xml:space="preserve">        水利前期工作</t>
  </si>
  <si>
    <t xml:space="preserve">        水利执法监督</t>
  </si>
  <si>
    <t xml:space="preserve">        水土保持</t>
  </si>
  <si>
    <t xml:space="preserve">        水资源节约管理与保护</t>
  </si>
  <si>
    <t xml:space="preserve">        水质监测</t>
  </si>
  <si>
    <t xml:space="preserve">        水文测报</t>
  </si>
  <si>
    <t xml:space="preserve">        防汛</t>
  </si>
  <si>
    <t xml:space="preserve">        抗旱</t>
  </si>
  <si>
    <t xml:space="preserve">        农田水利</t>
  </si>
  <si>
    <t xml:space="preserve">        水利技术推广</t>
  </si>
  <si>
    <t xml:space="preserve">        国际河流治理与管理</t>
  </si>
  <si>
    <t xml:space="preserve">        江河湖库水系综合整治</t>
  </si>
  <si>
    <t xml:space="preserve">        大中型水库移民后期扶持专项支出</t>
  </si>
  <si>
    <t xml:space="preserve">        水利安全监督</t>
  </si>
  <si>
    <t xml:space="preserve">        砂石资源费支出</t>
  </si>
  <si>
    <t xml:space="preserve">        水利建设移民支出</t>
  </si>
  <si>
    <t xml:space="preserve">        农村人畜饮水</t>
  </si>
  <si>
    <t xml:space="preserve">        其他水利支出</t>
  </si>
  <si>
    <t xml:space="preserve">      南水北调</t>
  </si>
  <si>
    <t xml:space="preserve">        南水北调工程建设</t>
  </si>
  <si>
    <t xml:space="preserve">        政策研究与信息管理</t>
  </si>
  <si>
    <t xml:space="preserve">        工程稽查</t>
  </si>
  <si>
    <t xml:space="preserve">        前期工作</t>
  </si>
  <si>
    <t xml:space="preserve">        南水北调技术推广</t>
  </si>
  <si>
    <t xml:space="preserve">        环境、移民及水资源管理与保护</t>
  </si>
  <si>
    <t xml:space="preserve">        其他南水北调支出</t>
  </si>
  <si>
    <t xml:space="preserve">      扶贫</t>
  </si>
  <si>
    <t xml:space="preserve">        农村基础设施建设</t>
  </si>
  <si>
    <t xml:space="preserve">        生产发展</t>
  </si>
  <si>
    <t xml:space="preserve">        社会发展</t>
  </si>
  <si>
    <t xml:space="preserve">        扶贫贷款奖补和贴息</t>
  </si>
  <si>
    <t xml:space="preserve">       “三西”农业建设专项补助</t>
  </si>
  <si>
    <t xml:space="preserve">        扶贫事业机构</t>
  </si>
  <si>
    <t xml:space="preserve">        其他扶贫支出</t>
  </si>
  <si>
    <t xml:space="preserve">      农业综合开发</t>
  </si>
  <si>
    <t xml:space="preserve">        机构运行</t>
  </si>
  <si>
    <t xml:space="preserve">        土地治理</t>
  </si>
  <si>
    <t xml:space="preserve">        产业化发展</t>
  </si>
  <si>
    <t xml:space="preserve">        创新示范</t>
  </si>
  <si>
    <t xml:space="preserve">        其他农业综合开发支出</t>
  </si>
  <si>
    <t xml:space="preserve">      农村综合改革</t>
  </si>
  <si>
    <t xml:space="preserve">        对村级一事一议的补助</t>
  </si>
  <si>
    <t xml:space="preserve">        国有农场办社会职能改革补助</t>
  </si>
  <si>
    <t xml:space="preserve">        对村民委员会和村党支部的补助</t>
  </si>
  <si>
    <t xml:space="preserve">        对村集体经济组织的补助</t>
  </si>
  <si>
    <t xml:space="preserve">        农村综合改革示范试点补助</t>
  </si>
  <si>
    <t xml:space="preserve">        其他农村综合改革支出</t>
  </si>
  <si>
    <t xml:space="preserve">      普惠金融发展支出</t>
  </si>
  <si>
    <t xml:space="preserve">        支持农村金融机构</t>
  </si>
  <si>
    <t xml:space="preserve">        涉农贷款增量奖励</t>
  </si>
  <si>
    <t xml:space="preserve">        农业保险保费补贴</t>
  </si>
  <si>
    <t xml:space="preserve">        创业担保贷款贴息</t>
  </si>
  <si>
    <t xml:space="preserve">        补充创业担保贷款基金</t>
  </si>
  <si>
    <t xml:space="preserve">        其他普惠金融发展支出</t>
  </si>
  <si>
    <t xml:space="preserve">      目标价格补贴</t>
  </si>
  <si>
    <t xml:space="preserve">        棉花目标价格补贴</t>
  </si>
  <si>
    <t xml:space="preserve">        大豆目标价格补贴</t>
  </si>
  <si>
    <t xml:space="preserve">        其他目标价格补贴</t>
  </si>
  <si>
    <t xml:space="preserve">      其他农林水支出</t>
  </si>
  <si>
    <t xml:space="preserve">        化解其他公益性乡村债务支出</t>
  </si>
  <si>
    <t xml:space="preserve">        其他农林水支出</t>
  </si>
  <si>
    <t>十三、交通运输支出</t>
  </si>
  <si>
    <t xml:space="preserve">      公路水路运输</t>
  </si>
  <si>
    <t xml:space="preserve">        公路建设</t>
  </si>
  <si>
    <t xml:space="preserve">        公路养护</t>
  </si>
  <si>
    <t xml:space="preserve">        交通运输信息化建设</t>
  </si>
  <si>
    <t xml:space="preserve">        公路和运输安全</t>
  </si>
  <si>
    <t xml:space="preserve">        公路还贷专项</t>
  </si>
  <si>
    <t xml:space="preserve">        公路运输管理</t>
  </si>
  <si>
    <t xml:space="preserve">        公路和运输技术标准化建设</t>
  </si>
  <si>
    <t xml:space="preserve">        港口设施</t>
  </si>
  <si>
    <t xml:space="preserve">        航道维护</t>
  </si>
  <si>
    <t xml:space="preserve">        船舶检验</t>
  </si>
  <si>
    <t xml:space="preserve">        救助打捞</t>
  </si>
  <si>
    <t xml:space="preserve">        内河运输</t>
  </si>
  <si>
    <t xml:space="preserve">        远洋运输</t>
  </si>
  <si>
    <t xml:space="preserve">        海事管理</t>
  </si>
  <si>
    <t xml:space="preserve">        航标事业发展支出</t>
  </si>
  <si>
    <t xml:space="preserve">        水路运输管理支出</t>
  </si>
  <si>
    <t xml:space="preserve">        口岸建设</t>
  </si>
  <si>
    <t xml:space="preserve">        取消政府还贷二级公路收费专项支出</t>
  </si>
  <si>
    <t xml:space="preserve">        其他公路水路运输支出</t>
  </si>
  <si>
    <t xml:space="preserve">      铁路运输</t>
  </si>
  <si>
    <t xml:space="preserve">        铁路路网建设</t>
  </si>
  <si>
    <t xml:space="preserve">        铁路还贷专项</t>
  </si>
  <si>
    <t xml:space="preserve">        铁路安全</t>
  </si>
  <si>
    <t xml:space="preserve">        铁路专项运输</t>
  </si>
  <si>
    <t xml:space="preserve">        行业监管</t>
  </si>
  <si>
    <t xml:space="preserve">        其他铁路运输支出</t>
  </si>
  <si>
    <t xml:space="preserve">      民用航空运输</t>
  </si>
  <si>
    <t xml:space="preserve">        机场建设</t>
  </si>
  <si>
    <t xml:space="preserve">        空管系统建设</t>
  </si>
  <si>
    <t xml:space="preserve">        民航还贷专项支出</t>
  </si>
  <si>
    <t xml:space="preserve">        民用航空安全</t>
  </si>
  <si>
    <t xml:space="preserve">        民航专项运输</t>
  </si>
  <si>
    <t xml:space="preserve">        其他民用航空运输支出</t>
  </si>
  <si>
    <t xml:space="preserve">      成品油价格改革对交通运输的补贴</t>
  </si>
  <si>
    <t xml:space="preserve">        对城市公交的补贴</t>
  </si>
  <si>
    <t xml:space="preserve">        对农村道路客运的补贴</t>
  </si>
  <si>
    <t xml:space="preserve">        对出租车的补贴</t>
  </si>
  <si>
    <t xml:space="preserve">        成品油价格改革补贴其他支出</t>
  </si>
  <si>
    <t xml:space="preserve">      邮政业支出</t>
  </si>
  <si>
    <t xml:space="preserve">        邮政普遍服务与特殊服务</t>
  </si>
  <si>
    <t xml:space="preserve">        其他邮政业支出</t>
  </si>
  <si>
    <t xml:space="preserve">      车辆购置税支出</t>
  </si>
  <si>
    <t xml:space="preserve">        车辆购置税用于公路等基础设施建设支出</t>
  </si>
  <si>
    <t xml:space="preserve">        车辆购置税用于农村公路建设支出</t>
  </si>
  <si>
    <t xml:space="preserve">        车辆购置税用于老旧汽车报废更新补贴</t>
  </si>
  <si>
    <t xml:space="preserve">        车辆购置税其他支出</t>
  </si>
  <si>
    <t xml:space="preserve">      其他交通运输支出</t>
  </si>
  <si>
    <t xml:space="preserve">        公共交通运营补助</t>
  </si>
  <si>
    <t xml:space="preserve">        其他交通运输支出</t>
  </si>
  <si>
    <t>十四、资源勘探信息等支出</t>
  </si>
  <si>
    <t xml:space="preserve">      资源勘探开发</t>
  </si>
  <si>
    <t xml:space="preserve">        煤炭勘探开采和洗选</t>
  </si>
  <si>
    <t xml:space="preserve">        石油和天然气勘探开采</t>
  </si>
  <si>
    <t xml:space="preserve">        黑色金属矿勘探和采选</t>
  </si>
  <si>
    <t xml:space="preserve">        有色金属矿勘探和采选</t>
  </si>
  <si>
    <t xml:space="preserve">        非金属矿勘探和采选</t>
  </si>
  <si>
    <t xml:space="preserve">        其他资源勘探业支出</t>
  </si>
  <si>
    <t xml:space="preserve">      制造业</t>
  </si>
  <si>
    <t xml:space="preserve">        纺织业</t>
  </si>
  <si>
    <t xml:space="preserve">        医药制造业</t>
  </si>
  <si>
    <t xml:space="preserve">        非金属矿物制品业</t>
  </si>
  <si>
    <t xml:space="preserve">        通信设备、计算机及其他电子设备制造业</t>
  </si>
  <si>
    <t xml:space="preserve">        交通运输设备制造业</t>
  </si>
  <si>
    <t xml:space="preserve">        电气机械及器材制造业</t>
  </si>
  <si>
    <t xml:space="preserve">        工艺品及其他制造业</t>
  </si>
  <si>
    <t xml:space="preserve">        石油加工、炼焦及核燃料加工业</t>
  </si>
  <si>
    <t xml:space="preserve">        化学原料及化学制品制造业</t>
  </si>
  <si>
    <t xml:space="preserve">        黑色金属冶炼及压延加工业</t>
  </si>
  <si>
    <t xml:space="preserve">        有色金属冶炼及压延加工业</t>
  </si>
  <si>
    <t xml:space="preserve">        其他制造业支出</t>
  </si>
  <si>
    <t xml:space="preserve">      建筑业</t>
  </si>
  <si>
    <t xml:space="preserve">        其他建筑业支出</t>
  </si>
  <si>
    <t xml:space="preserve">      工业和信息产业监管</t>
  </si>
  <si>
    <t xml:space="preserve">        战备应急</t>
  </si>
  <si>
    <t xml:space="preserve">        信息安全建设</t>
  </si>
  <si>
    <t xml:space="preserve">        专用通信</t>
  </si>
  <si>
    <t xml:space="preserve">        无线电监管</t>
  </si>
  <si>
    <t xml:space="preserve">        工业和信息产业战略研究与标准制定</t>
  </si>
  <si>
    <t xml:space="preserve">        工业和信息产业支持</t>
  </si>
  <si>
    <t xml:space="preserve">        电子专项工程</t>
  </si>
  <si>
    <t xml:space="preserve">        技术基础研究</t>
  </si>
  <si>
    <t xml:space="preserve">        其他工业和信息产业监管支出</t>
  </si>
  <si>
    <t xml:space="preserve">      安全生产监管</t>
  </si>
  <si>
    <t xml:space="preserve">        安全监管监察专项</t>
  </si>
  <si>
    <t xml:space="preserve">        应急救援支出</t>
  </si>
  <si>
    <t xml:space="preserve">        煤炭安全</t>
  </si>
  <si>
    <t xml:space="preserve">        其他安全生产监管支出</t>
  </si>
  <si>
    <t xml:space="preserve">      国有资产监管</t>
  </si>
  <si>
    <t xml:space="preserve">        国有企业监事会专项</t>
  </si>
  <si>
    <t xml:space="preserve">        其他国有资产监管支出</t>
  </si>
  <si>
    <t xml:space="preserve">      支持中小企业发展和管理支出</t>
  </si>
  <si>
    <t xml:space="preserve">        科技型中小企业技术创新基金</t>
  </si>
  <si>
    <t xml:space="preserve">        中小企业发展专项</t>
  </si>
  <si>
    <t xml:space="preserve">        其他支持中小企业发展和管理支出</t>
  </si>
  <si>
    <t xml:space="preserve">      其他资源勘探信息等支出</t>
  </si>
  <si>
    <t xml:space="preserve">        黄金事务</t>
  </si>
  <si>
    <t xml:space="preserve">        建设项目贷款贴息</t>
  </si>
  <si>
    <t xml:space="preserve">        技术改造支出</t>
  </si>
  <si>
    <t xml:space="preserve">        中药材扶持资金支出</t>
  </si>
  <si>
    <t xml:space="preserve">        重点产业振兴和技术改造项目贷款贴息</t>
  </si>
  <si>
    <t xml:space="preserve">        其他资源勘探信息等支出</t>
  </si>
  <si>
    <t>十五、商业服务业等支出</t>
  </si>
  <si>
    <t xml:space="preserve">      商业流通事务</t>
  </si>
  <si>
    <t xml:space="preserve">        食品流通安全补贴</t>
  </si>
  <si>
    <t xml:space="preserve">        市场监测及信息管理</t>
  </si>
  <si>
    <t xml:space="preserve">        民贸企业补贴</t>
  </si>
  <si>
    <t xml:space="preserve">        民贸民品贷款贴息</t>
  </si>
  <si>
    <t xml:space="preserve">        其他商业流通事务支出</t>
  </si>
  <si>
    <t xml:space="preserve">      旅游业管理与服务支出</t>
  </si>
  <si>
    <t xml:space="preserve">        旅游宣传</t>
  </si>
  <si>
    <t xml:space="preserve">        旅游行业业务管理</t>
  </si>
  <si>
    <t xml:space="preserve">        其他旅游业管理与服务支出</t>
  </si>
  <si>
    <t xml:space="preserve">      涉外发展服务支出</t>
  </si>
  <si>
    <t xml:space="preserve">        外商投资环境建设补助资金</t>
  </si>
  <si>
    <t xml:space="preserve">        其他涉外发展服务支出</t>
  </si>
  <si>
    <t xml:space="preserve">      其他商业服务业等支出</t>
  </si>
  <si>
    <t xml:space="preserve">        服务业基础设施建设</t>
  </si>
  <si>
    <t xml:space="preserve">        其他商业服务业等支出</t>
  </si>
  <si>
    <t>十六、金融支出</t>
  </si>
  <si>
    <t xml:space="preserve">      金融部门行政支出</t>
  </si>
  <si>
    <t xml:space="preserve">        安全防卫</t>
  </si>
  <si>
    <t xml:space="preserve">        金融部门其他行政支出</t>
  </si>
  <si>
    <t xml:space="preserve">      金融发展支出</t>
  </si>
  <si>
    <t xml:space="preserve">        政策性银行亏损补贴</t>
  </si>
  <si>
    <t xml:space="preserve">        商业银行贷款贴息</t>
  </si>
  <si>
    <t xml:space="preserve">        补充资本金</t>
  </si>
  <si>
    <t xml:space="preserve">        风险基金补助</t>
  </si>
  <si>
    <t xml:space="preserve">        其他金融发展支出</t>
  </si>
  <si>
    <t xml:space="preserve">      其他金融支出</t>
  </si>
  <si>
    <t>十七、援助其他地区支出</t>
  </si>
  <si>
    <t xml:space="preserve">      一般公共服务</t>
  </si>
  <si>
    <t xml:space="preserve">      教育</t>
  </si>
  <si>
    <t xml:space="preserve">      文化体育与传媒</t>
  </si>
  <si>
    <t xml:space="preserve">      医疗卫生</t>
  </si>
  <si>
    <t xml:space="preserve">      节能环保</t>
  </si>
  <si>
    <t xml:space="preserve">      交通运输</t>
  </si>
  <si>
    <t xml:space="preserve">      住房保障</t>
  </si>
  <si>
    <t xml:space="preserve">      其他支出</t>
  </si>
  <si>
    <t>十八、国土海洋气象等支出</t>
  </si>
  <si>
    <t xml:space="preserve">      国土资源事务</t>
  </si>
  <si>
    <t xml:space="preserve">        国土资源规划及管理</t>
  </si>
  <si>
    <t xml:space="preserve">        土地资源调查</t>
  </si>
  <si>
    <t xml:space="preserve">        土地资源利用与保护</t>
  </si>
  <si>
    <t xml:space="preserve">        国土资源社会公益服务</t>
  </si>
  <si>
    <t xml:space="preserve">        国土资源行业业务管理</t>
  </si>
  <si>
    <t xml:space="preserve">        国土资源调查</t>
  </si>
  <si>
    <t xml:space="preserve">        国土整治</t>
  </si>
  <si>
    <t xml:space="preserve">        地质灾害防治</t>
  </si>
  <si>
    <t xml:space="preserve">        土地资源储备支出</t>
  </si>
  <si>
    <t xml:space="preserve">        地质矿产资源与环境调查</t>
  </si>
  <si>
    <t xml:space="preserve">        地质矿产资源利用与保护</t>
  </si>
  <si>
    <t xml:space="preserve">        地质转产项目财政贴息</t>
  </si>
  <si>
    <t xml:space="preserve">        国外风险勘查</t>
  </si>
  <si>
    <t xml:space="preserve">        地质勘查基金（周转金）支出</t>
  </si>
  <si>
    <t xml:space="preserve">        其他国土资源事务支出</t>
  </si>
  <si>
    <t xml:space="preserve">      海洋管理事务</t>
  </si>
  <si>
    <t xml:space="preserve">        海域使用管理</t>
  </si>
  <si>
    <t xml:space="preserve">        海洋环境保护与监测</t>
  </si>
  <si>
    <t xml:space="preserve">        海洋调查评价</t>
  </si>
  <si>
    <t xml:space="preserve">        海洋权益维护</t>
  </si>
  <si>
    <t xml:space="preserve">        海洋执法监察</t>
  </si>
  <si>
    <t xml:space="preserve">        海洋防灾减灾</t>
  </si>
  <si>
    <t xml:space="preserve">        海洋卫星</t>
  </si>
  <si>
    <t xml:space="preserve">        极地考察</t>
  </si>
  <si>
    <t xml:space="preserve">        海洋矿产资源勘探研究</t>
  </si>
  <si>
    <t xml:space="preserve">        海港航标维护</t>
  </si>
  <si>
    <t xml:space="preserve">        海水淡化</t>
  </si>
  <si>
    <t xml:space="preserve">        无居民海岛使用金支出</t>
  </si>
  <si>
    <t xml:space="preserve">        海岛和海域保护</t>
  </si>
  <si>
    <t xml:space="preserve">        其他海洋管理事务支出</t>
  </si>
  <si>
    <t xml:space="preserve">      测绘事务</t>
  </si>
  <si>
    <t xml:space="preserve">        基础测绘</t>
  </si>
  <si>
    <t xml:space="preserve">        航空摄影</t>
  </si>
  <si>
    <t xml:space="preserve">        测绘工程建设</t>
  </si>
  <si>
    <t xml:space="preserve">        其他测绘事务支出</t>
  </si>
  <si>
    <t xml:space="preserve">      地震事务</t>
  </si>
  <si>
    <t xml:space="preserve">        地震监测</t>
  </si>
  <si>
    <t xml:space="preserve">        地震预测预报</t>
  </si>
  <si>
    <t xml:space="preserve">        地震灾害预防</t>
  </si>
  <si>
    <t xml:space="preserve">        地震应急救援</t>
  </si>
  <si>
    <t xml:space="preserve">        地震环境探察</t>
  </si>
  <si>
    <t xml:space="preserve">        防震减灾信息管理</t>
  </si>
  <si>
    <t xml:space="preserve">        防震减灾基础管理</t>
  </si>
  <si>
    <t xml:space="preserve">        地震事业机构</t>
  </si>
  <si>
    <t xml:space="preserve">        其他地震事务支出</t>
  </si>
  <si>
    <t xml:space="preserve">      气象事务</t>
  </si>
  <si>
    <t xml:space="preserve">        气象事业机构</t>
  </si>
  <si>
    <t xml:space="preserve">        气象探测</t>
  </si>
  <si>
    <t xml:space="preserve">        气象信息传输及管理</t>
  </si>
  <si>
    <t xml:space="preserve">        气象预报预测</t>
  </si>
  <si>
    <t xml:space="preserve">        气象服务</t>
  </si>
  <si>
    <t xml:space="preserve">        气象装备保障维护</t>
  </si>
  <si>
    <t xml:space="preserve">        气象基础设施建设与维修</t>
  </si>
  <si>
    <t xml:space="preserve">        气象卫星</t>
  </si>
  <si>
    <t xml:space="preserve">        气象法规与标准</t>
  </si>
  <si>
    <t xml:space="preserve">        气象资金审计稽查</t>
  </si>
  <si>
    <t xml:space="preserve">        其他气象事务支出</t>
  </si>
  <si>
    <t xml:space="preserve">      其他国土海洋气象等支出</t>
  </si>
  <si>
    <t>十九、住房保障支出</t>
  </si>
  <si>
    <t xml:space="preserve">      保障性安居工程支出</t>
  </si>
  <si>
    <t xml:space="preserve">        廉租住房</t>
  </si>
  <si>
    <t xml:space="preserve">        沉陷区治理</t>
  </si>
  <si>
    <t xml:space="preserve">        棚户区改造</t>
  </si>
  <si>
    <t xml:space="preserve">        少数民族地区游牧民定居工程</t>
  </si>
  <si>
    <t xml:space="preserve">        农村危房改造</t>
  </si>
  <si>
    <t xml:space="preserve">        公共租赁住房</t>
  </si>
  <si>
    <t xml:space="preserve">        保障性住房租金补贴</t>
  </si>
  <si>
    <t xml:space="preserve">        其他保障性安居工程支出</t>
  </si>
  <si>
    <t xml:space="preserve">      住房改革支出</t>
  </si>
  <si>
    <t xml:space="preserve">        住房公积金</t>
  </si>
  <si>
    <t xml:space="preserve">        提租补贴</t>
  </si>
  <si>
    <t xml:space="preserve">        购房补贴</t>
  </si>
  <si>
    <t xml:space="preserve">      城乡社区住宅</t>
  </si>
  <si>
    <t xml:space="preserve">        公有住房建设和维修改造支出</t>
  </si>
  <si>
    <t xml:space="preserve">        住房公积金管理</t>
  </si>
  <si>
    <t xml:space="preserve">        其他城乡社区住宅支出</t>
  </si>
  <si>
    <t>二十、粮油物资储备支出</t>
  </si>
  <si>
    <t xml:space="preserve">      粮油事务</t>
  </si>
  <si>
    <t xml:space="preserve">        粮食财务与审计支出</t>
  </si>
  <si>
    <t xml:space="preserve">        粮食信息统计</t>
  </si>
  <si>
    <t xml:space="preserve">        粮食专项业务活动</t>
  </si>
  <si>
    <t xml:space="preserve">        国家粮油差价补贴</t>
  </si>
  <si>
    <t xml:space="preserve">        粮食财务挂账利息补贴</t>
  </si>
  <si>
    <t xml:space="preserve">        粮食财务挂账消化款</t>
  </si>
  <si>
    <t xml:space="preserve">        处理陈化粮补贴</t>
  </si>
  <si>
    <t xml:space="preserve">        粮食风险基金</t>
  </si>
  <si>
    <t xml:space="preserve">        粮油市场调控专项资金</t>
  </si>
  <si>
    <t xml:space="preserve">        其他粮油事务支出</t>
  </si>
  <si>
    <t xml:space="preserve">      物资事务</t>
  </si>
  <si>
    <t xml:space="preserve">        铁路专用线</t>
  </si>
  <si>
    <t xml:space="preserve">        护库武警和民兵支出</t>
  </si>
  <si>
    <t xml:space="preserve">        物资保管与保养</t>
  </si>
  <si>
    <t xml:space="preserve">        专项贷款利息</t>
  </si>
  <si>
    <t xml:space="preserve">        物资转移</t>
  </si>
  <si>
    <t xml:space="preserve">        物资轮换</t>
  </si>
  <si>
    <t xml:space="preserve">        仓库建设</t>
  </si>
  <si>
    <t xml:space="preserve">        仓库安防</t>
  </si>
  <si>
    <t xml:space="preserve">        其他物资事务支出</t>
  </si>
  <si>
    <t xml:space="preserve">      能源储备</t>
  </si>
  <si>
    <t xml:space="preserve">        石油储备支出</t>
  </si>
  <si>
    <t xml:space="preserve">        天然铀能源储备</t>
  </si>
  <si>
    <t xml:space="preserve">        煤炭储备</t>
  </si>
  <si>
    <t xml:space="preserve">        其他能源储备</t>
  </si>
  <si>
    <t xml:space="preserve">      粮油储备</t>
  </si>
  <si>
    <t xml:space="preserve">        储备粮油补贴</t>
  </si>
  <si>
    <t xml:space="preserve">        储备粮油差价补贴</t>
  </si>
  <si>
    <t xml:space="preserve">        储备粮（油）库建设</t>
  </si>
  <si>
    <t xml:space="preserve">        最低收购价政策支出</t>
  </si>
  <si>
    <t xml:space="preserve">        其他粮油储备支出</t>
  </si>
  <si>
    <t xml:space="preserve">      重要商品储备</t>
  </si>
  <si>
    <t xml:space="preserve">        棉花储备</t>
  </si>
  <si>
    <t xml:space="preserve">        食糖储备</t>
  </si>
  <si>
    <t xml:space="preserve">        肉类储备</t>
  </si>
  <si>
    <t xml:space="preserve">        化肥储备</t>
  </si>
  <si>
    <t xml:space="preserve">        农药储备</t>
  </si>
  <si>
    <t xml:space="preserve">        边销茶储备</t>
  </si>
  <si>
    <t xml:space="preserve">        羊毛储备</t>
  </si>
  <si>
    <t xml:space="preserve">        医药储备</t>
  </si>
  <si>
    <t xml:space="preserve">        食盐储备</t>
  </si>
  <si>
    <t xml:space="preserve">        战略物资储备</t>
  </si>
  <si>
    <t xml:space="preserve">        其他重要商品储备支出</t>
  </si>
  <si>
    <t>二十一、预备费</t>
  </si>
  <si>
    <t>二十二、债务付息支出</t>
  </si>
  <si>
    <t xml:space="preserve">      地方政府一般债务付息支出</t>
  </si>
  <si>
    <t xml:space="preserve">        地方政府一般债券付息支出</t>
  </si>
  <si>
    <t xml:space="preserve">        地方政府向外国政府借款付息支出</t>
  </si>
  <si>
    <t xml:space="preserve">        地方政府向国际组织借款付息支出</t>
  </si>
  <si>
    <t xml:space="preserve">        地方政府其他一般债务付息支出</t>
  </si>
  <si>
    <t>二十三、债务发行费用支出</t>
  </si>
  <si>
    <t xml:space="preserve">      地方政府一般债务发行费用支出</t>
  </si>
  <si>
    <t>二十四、其他支出</t>
  </si>
  <si>
    <t xml:space="preserve">        年初预留</t>
  </si>
  <si>
    <t xml:space="preserve">        其他支出</t>
  </si>
  <si>
    <t>支出合计</t>
  </si>
  <si>
    <t>表四</t>
  </si>
  <si>
    <t>2025年一般公共预算支出表</t>
  </si>
  <si>
    <t xml:space="preserve">      口岸管理</t>
  </si>
  <si>
    <t xml:space="preserve">      海关关务</t>
  </si>
  <si>
    <t xml:space="preserve">      关税征管</t>
  </si>
  <si>
    <t xml:space="preserve">      海关监管</t>
  </si>
  <si>
    <t xml:space="preserve">      检验免疫</t>
  </si>
  <si>
    <t xml:space="preserve">      商标管理</t>
  </si>
  <si>
    <t xml:space="preserve">      原产地地理标志管理</t>
  </si>
  <si>
    <t xml:space="preserve">    港澳台事务</t>
  </si>
  <si>
    <t xml:space="preserve">      其他港澳台事务支出</t>
  </si>
  <si>
    <t xml:space="preserve">      工会事务</t>
  </si>
  <si>
    <t xml:space="preserve">      公务员事务</t>
  </si>
  <si>
    <t xml:space="preserve">      宗教事务</t>
  </si>
  <si>
    <t xml:space="preserve">    网信事务</t>
  </si>
  <si>
    <t xml:space="preserve">      其他网信事务支出</t>
  </si>
  <si>
    <t xml:space="preserve">    市场监督管理事务</t>
  </si>
  <si>
    <t xml:space="preserve">      经营主体管理</t>
  </si>
  <si>
    <t xml:space="preserve">      市场秩序执法</t>
  </si>
  <si>
    <t xml:space="preserve">      质量基础</t>
  </si>
  <si>
    <t xml:space="preserve">      质量安全监管</t>
  </si>
  <si>
    <t xml:space="preserve">      食品安全监管</t>
  </si>
  <si>
    <t xml:space="preserve">      其他市场监督管理事务</t>
  </si>
  <si>
    <r>
      <rPr>
        <sz val="11"/>
        <rFont val="宋体"/>
        <charset val="134"/>
      </rPr>
      <t xml:space="preserve">    武装警察</t>
    </r>
    <r>
      <rPr>
        <sz val="11"/>
        <color rgb="FFFF0000"/>
        <rFont val="宋体"/>
        <charset val="134"/>
      </rPr>
      <t>部队</t>
    </r>
  </si>
  <si>
    <t xml:space="preserve">      武装警察部队</t>
  </si>
  <si>
    <t xml:space="preserve">      其他武装警察部队支出</t>
  </si>
  <si>
    <t xml:space="preserve">      执法办案</t>
  </si>
  <si>
    <t xml:space="preserve">      特别业务</t>
  </si>
  <si>
    <t xml:space="preserve">      检查监督</t>
  </si>
  <si>
    <t xml:space="preserve">      国家统一法律职业资格考试</t>
  </si>
  <si>
    <t xml:space="preserve">      缉私业务</t>
  </si>
  <si>
    <t xml:space="preserve">      其他公共安全支出</t>
  </si>
  <si>
    <r>
      <rPr>
        <sz val="11"/>
        <rFont val="宋体"/>
        <charset val="134"/>
      </rPr>
      <t>七、文化</t>
    </r>
    <r>
      <rPr>
        <sz val="11"/>
        <color rgb="FFFF0000"/>
        <rFont val="宋体"/>
        <charset val="134"/>
      </rPr>
      <t>旅游</t>
    </r>
    <r>
      <rPr>
        <sz val="11"/>
        <rFont val="宋体"/>
        <charset val="134"/>
      </rPr>
      <t>体育与传媒支出</t>
    </r>
  </si>
  <si>
    <r>
      <rPr>
        <sz val="11"/>
        <rFont val="宋体"/>
        <charset val="134"/>
      </rPr>
      <t xml:space="preserve">    文化</t>
    </r>
    <r>
      <rPr>
        <sz val="11"/>
        <color rgb="FFFF0000"/>
        <rFont val="宋体"/>
        <charset val="134"/>
      </rPr>
      <t>和旅游</t>
    </r>
  </si>
  <si>
    <r>
      <rPr>
        <sz val="11"/>
        <rFont val="宋体"/>
        <charset val="134"/>
      </rPr>
      <t xml:space="preserve">      文化</t>
    </r>
    <r>
      <rPr>
        <sz val="11"/>
        <color rgb="FFFF0000"/>
        <rFont val="宋体"/>
        <charset val="134"/>
      </rPr>
      <t>和旅游</t>
    </r>
    <r>
      <rPr>
        <sz val="11"/>
        <rFont val="宋体"/>
        <charset val="134"/>
      </rPr>
      <t>交流与合作</t>
    </r>
  </si>
  <si>
    <r>
      <rPr>
        <sz val="11"/>
        <rFont val="宋体"/>
        <charset val="134"/>
      </rPr>
      <t xml:space="preserve">      文化</t>
    </r>
    <r>
      <rPr>
        <sz val="11"/>
        <color rgb="FFFF0000"/>
        <rFont val="宋体"/>
        <charset val="134"/>
      </rPr>
      <t>和旅游</t>
    </r>
    <r>
      <rPr>
        <sz val="11"/>
        <rFont val="宋体"/>
        <charset val="134"/>
      </rPr>
      <t>市场管理</t>
    </r>
  </si>
  <si>
    <t xml:space="preserve">      旅游宣传</t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</si>
  <si>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旅游行业业务管理</t>
    </r>
  </si>
  <si>
    <r>
      <rPr>
        <sz val="11"/>
        <rFont val="宋体"/>
        <charset val="134"/>
      </rPr>
      <t xml:space="preserve">      其他文化</t>
    </r>
    <r>
      <rPr>
        <sz val="11"/>
        <color rgb="FFFF0000"/>
        <rFont val="宋体"/>
        <charset val="134"/>
      </rPr>
      <t>和旅游</t>
    </r>
    <r>
      <rPr>
        <sz val="11"/>
        <rFont val="宋体"/>
        <charset val="134"/>
      </rPr>
      <t>支出</t>
    </r>
  </si>
  <si>
    <r>
      <rPr>
        <sz val="11"/>
        <rFont val="宋体"/>
        <charset val="134"/>
      </rPr>
      <t xml:space="preserve">    新闻出版</t>
    </r>
    <r>
      <rPr>
        <sz val="11"/>
        <color rgb="FFFF0000"/>
        <rFont val="宋体"/>
        <charset val="134"/>
      </rPr>
      <t>电影</t>
    </r>
  </si>
  <si>
    <t xml:space="preserve">      一般行政管理实务</t>
  </si>
  <si>
    <t xml:space="preserve">      其他新闻出版电影支出</t>
  </si>
  <si>
    <t xml:space="preserve">    广播电视</t>
  </si>
  <si>
    <t xml:space="preserve">      其他广播电视支出</t>
  </si>
  <si>
    <r>
      <rPr>
        <sz val="11"/>
        <rFont val="宋体"/>
        <charset val="134"/>
      </rPr>
      <t xml:space="preserve">      交强险</t>
    </r>
    <r>
      <rPr>
        <sz val="11"/>
        <color rgb="FFFF0000"/>
        <rFont val="宋体"/>
        <charset val="134"/>
      </rPr>
      <t>增值</t>
    </r>
    <r>
      <rPr>
        <sz val="11"/>
        <rFont val="宋体"/>
        <charset val="134"/>
      </rPr>
      <t>税补助基金支出</t>
    </r>
  </si>
  <si>
    <t xml:space="preserve">    退役军人管理事务</t>
  </si>
  <si>
    <t xml:space="preserve">      其他退役军人事务管理支出</t>
  </si>
  <si>
    <r>
      <rPr>
        <sz val="11"/>
        <rFont val="宋体"/>
        <charset val="134"/>
      </rPr>
      <t>九、</t>
    </r>
    <r>
      <rPr>
        <sz val="11"/>
        <color rgb="FFFF0000"/>
        <rFont val="宋体"/>
        <charset val="134"/>
      </rPr>
      <t>卫生健康</t>
    </r>
    <r>
      <rPr>
        <sz val="11"/>
        <rFont val="宋体"/>
        <charset val="134"/>
      </rPr>
      <t>支出</t>
    </r>
  </si>
  <si>
    <r>
      <rPr>
        <sz val="11"/>
        <rFont val="宋体"/>
        <charset val="134"/>
      </rPr>
      <t xml:space="preserve">    </t>
    </r>
    <r>
      <rPr>
        <sz val="11"/>
        <color rgb="FFFF0000"/>
        <rFont val="宋体"/>
        <charset val="134"/>
      </rPr>
      <t>卫生健康</t>
    </r>
    <r>
      <rPr>
        <sz val="11"/>
        <rFont val="宋体"/>
        <charset val="134"/>
      </rPr>
      <t>管理事务</t>
    </r>
  </si>
  <si>
    <r>
      <rPr>
        <sz val="11"/>
        <rFont val="宋体"/>
        <charset val="134"/>
      </rPr>
      <t xml:space="preserve">      其他</t>
    </r>
    <r>
      <rPr>
        <sz val="11"/>
        <color rgb="FFFF0000"/>
        <rFont val="宋体"/>
        <charset val="134"/>
      </rPr>
      <t>卫生健康</t>
    </r>
    <r>
      <rPr>
        <sz val="11"/>
        <rFont val="宋体"/>
        <charset val="134"/>
      </rPr>
      <t>管理事务支出</t>
    </r>
  </si>
  <si>
    <t xml:space="preserve">    医疗保障管理事务</t>
  </si>
  <si>
    <t xml:space="preserve">      医疗保障政策管理</t>
  </si>
  <si>
    <t xml:space="preserve">      医疗保障经办事务</t>
  </si>
  <si>
    <t xml:space="preserve">      其他医疗保障管理事务支出</t>
  </si>
  <si>
    <t xml:space="preserve">    老龄卫生健康服务</t>
  </si>
  <si>
    <t xml:space="preserve">      老龄卫生健康服务</t>
  </si>
  <si>
    <t xml:space="preserve">    其他卫生健康支出</t>
  </si>
  <si>
    <t xml:space="preserve">      其他卫生健康支出</t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</si>
  <si>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生态</t>
    </r>
    <r>
      <rPr>
        <sz val="11"/>
        <rFont val="宋体"/>
        <charset val="134"/>
      </rPr>
      <t>环境保护宣传</t>
    </r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</si>
  <si>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生态</t>
    </r>
    <r>
      <rPr>
        <sz val="11"/>
        <rFont val="宋体"/>
        <charset val="134"/>
      </rPr>
      <t>环境国际合作及履约</t>
    </r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</si>
  <si>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生态</t>
    </r>
    <r>
      <rPr>
        <sz val="11"/>
        <rFont val="宋体"/>
        <charset val="134"/>
      </rPr>
      <t>环境保护行政许可</t>
    </r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</si>
  <si>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生态</t>
    </r>
    <r>
      <rPr>
        <sz val="11"/>
        <rFont val="宋体"/>
        <charset val="134"/>
      </rPr>
      <t>环境监测与信息</t>
    </r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</si>
  <si>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生态</t>
    </r>
    <r>
      <rPr>
        <sz val="11"/>
        <rFont val="宋体"/>
        <charset val="134"/>
      </rPr>
      <t>环境执法监察</t>
    </r>
  </si>
  <si>
    <t xml:space="preserve">        工程建设国家标准规范编制与监管</t>
  </si>
  <si>
    <r>
      <rPr>
        <sz val="11"/>
        <rFont val="宋体"/>
        <charset val="134"/>
      </rPr>
      <t xml:space="preserve">      林业</t>
    </r>
    <r>
      <rPr>
        <sz val="11"/>
        <color rgb="FFFF0000"/>
        <rFont val="宋体"/>
        <charset val="134"/>
      </rPr>
      <t>和草原</t>
    </r>
  </si>
  <si>
    <t xml:space="preserve">        事业机构</t>
  </si>
  <si>
    <t xml:space="preserve">        技术推广与转化</t>
  </si>
  <si>
    <t xml:space="preserve">        自然保护区等管理</t>
  </si>
  <si>
    <t xml:space="preserve">        执法与监督</t>
  </si>
  <si>
    <t xml:space="preserve">        对外合作与交流</t>
  </si>
  <si>
    <t xml:space="preserve">        产业化管理</t>
  </si>
  <si>
    <t xml:space="preserve">        贷款贴息</t>
  </si>
  <si>
    <t xml:space="preserve">        防灾减灾</t>
  </si>
  <si>
    <t xml:space="preserve">        国家公园</t>
  </si>
  <si>
    <t xml:space="preserve">        草原管理</t>
  </si>
  <si>
    <t xml:space="preserve">        行业业务管理</t>
  </si>
  <si>
    <t xml:space="preserve">        中央企业专项管理</t>
  </si>
  <si>
    <t xml:space="preserve">        利息费用补贴支出</t>
  </si>
  <si>
    <r>
      <rPr>
        <sz val="11"/>
        <rFont val="宋体"/>
        <charset val="134"/>
      </rPr>
      <t>十八、</t>
    </r>
    <r>
      <rPr>
        <sz val="11"/>
        <color rgb="FFFF0000"/>
        <rFont val="宋体"/>
        <charset val="134"/>
      </rPr>
      <t>自然资源</t>
    </r>
    <r>
      <rPr>
        <sz val="11"/>
        <rFont val="宋体"/>
        <charset val="134"/>
      </rPr>
      <t>海洋气象等支出</t>
    </r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</si>
  <si>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资源事务</t>
    </r>
  </si>
  <si>
    <r>
      <rPr>
        <sz val="11"/>
        <rFont val="宋体"/>
        <charset val="134"/>
      </rPr>
      <t xml:space="preserve">        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资源规划及管理</t>
    </r>
  </si>
  <si>
    <r>
      <rPr>
        <sz val="11"/>
        <rFont val="宋体"/>
        <charset val="134"/>
      </rPr>
      <t xml:space="preserve">        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资源社会公益服务</t>
    </r>
  </si>
  <si>
    <r>
      <rPr>
        <sz val="11"/>
        <rFont val="宋体"/>
        <charset val="134"/>
      </rPr>
      <t xml:space="preserve">        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资源行业业务管理</t>
    </r>
  </si>
  <si>
    <r>
      <rPr>
        <sz val="11"/>
        <rFont val="宋体"/>
        <charset val="134"/>
      </rPr>
      <t xml:space="preserve">        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资源调查</t>
    </r>
  </si>
  <si>
    <r>
      <rPr>
        <sz val="11"/>
        <rFont val="宋体"/>
        <charset val="134"/>
      </rPr>
      <t xml:space="preserve">        其他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资源事务支出</t>
    </r>
  </si>
  <si>
    <r>
      <rPr>
        <sz val="11"/>
        <rFont val="宋体"/>
        <charset val="134"/>
      </rPr>
      <t xml:space="preserve">      其他</t>
    </r>
    <r>
      <rPr>
        <sz val="11"/>
        <color rgb="FFFF0000"/>
        <rFont val="宋体"/>
        <charset val="134"/>
      </rPr>
      <t>自然资源</t>
    </r>
    <r>
      <rPr>
        <sz val="11"/>
        <rFont val="宋体"/>
        <charset val="134"/>
      </rPr>
      <t>海洋气象等支出</t>
    </r>
  </si>
  <si>
    <t xml:space="preserve">        老旧小区改造</t>
  </si>
  <si>
    <r>
      <rPr>
        <sz val="11"/>
        <rFont val="宋体"/>
        <charset val="134"/>
      </rPr>
      <t xml:space="preserve">        </t>
    </r>
    <r>
      <rPr>
        <sz val="11"/>
        <color rgb="FFFF0000"/>
        <rFont val="宋体"/>
        <charset val="134"/>
      </rPr>
      <t>石油储备</t>
    </r>
  </si>
  <si>
    <r>
      <rPr>
        <sz val="11"/>
        <rFont val="宋体"/>
        <charset val="134"/>
      </rPr>
      <t xml:space="preserve">        其他能源储备</t>
    </r>
    <r>
      <rPr>
        <sz val="11"/>
        <color rgb="FFFF0000"/>
        <rFont val="宋体"/>
        <charset val="134"/>
      </rPr>
      <t>支出</t>
    </r>
  </si>
  <si>
    <t>二十一、灾害防治及应急管理支出</t>
  </si>
  <si>
    <t xml:space="preserve">     应急管理事务</t>
  </si>
  <si>
    <t xml:space="preserve">       行政运行</t>
  </si>
  <si>
    <t xml:space="preserve">       一般行政管理事务</t>
  </si>
  <si>
    <t xml:space="preserve">       机关服务</t>
  </si>
  <si>
    <t xml:space="preserve">       灾害风险防治</t>
  </si>
  <si>
    <t xml:space="preserve">       国务院安委会专项</t>
  </si>
  <si>
    <t xml:space="preserve">       安全监管</t>
  </si>
  <si>
    <t xml:space="preserve">       安全生产基础</t>
  </si>
  <si>
    <t xml:space="preserve">       应急救援</t>
  </si>
  <si>
    <t xml:space="preserve">       应急管理</t>
  </si>
  <si>
    <t xml:space="preserve">       事业运行</t>
  </si>
  <si>
    <t xml:space="preserve">       其他应急管理支出</t>
  </si>
  <si>
    <t xml:space="preserve">     消防事务</t>
  </si>
  <si>
    <t xml:space="preserve">       一般行政管理实务</t>
  </si>
  <si>
    <t xml:space="preserve">       消防应急救援</t>
  </si>
  <si>
    <t xml:space="preserve">       其他消防事务支出</t>
  </si>
  <si>
    <t xml:space="preserve">     森林消防事务</t>
  </si>
  <si>
    <t xml:space="preserve">       森林消防应急救援</t>
  </si>
  <si>
    <t xml:space="preserve">       其他森林消防事务支出</t>
  </si>
  <si>
    <t xml:space="preserve">     煤矿安全</t>
  </si>
  <si>
    <t xml:space="preserve">       煤矿安全监察事务</t>
  </si>
  <si>
    <t xml:space="preserve">       煤矿应急救援事务</t>
  </si>
  <si>
    <t xml:space="preserve">       其他煤矿安全支出</t>
  </si>
  <si>
    <t xml:space="preserve">     地震事务</t>
  </si>
  <si>
    <t xml:space="preserve">       地震监测</t>
  </si>
  <si>
    <t xml:space="preserve">       地震预测预报</t>
  </si>
  <si>
    <t xml:space="preserve">       地震灾害预防</t>
  </si>
  <si>
    <t xml:space="preserve">       地震应急救援</t>
  </si>
  <si>
    <t xml:space="preserve">       地震环境探察</t>
  </si>
  <si>
    <t xml:space="preserve">       防震减灾信息管理</t>
  </si>
  <si>
    <t xml:space="preserve">       防震减灾基础管理</t>
  </si>
  <si>
    <t xml:space="preserve">       地震事业机构</t>
  </si>
  <si>
    <t xml:space="preserve">       其他地震事务支出</t>
  </si>
  <si>
    <t xml:space="preserve">     自然灾害防治</t>
  </si>
  <si>
    <t xml:space="preserve">       地质灾害防治</t>
  </si>
  <si>
    <t xml:space="preserve">       森林草原防灾减灾</t>
  </si>
  <si>
    <t xml:space="preserve">       其他自然灾害防治支出</t>
  </si>
  <si>
    <t xml:space="preserve">     自然灾害救灾及恢复重建支出</t>
  </si>
  <si>
    <t xml:space="preserve">       中央自然灾害生活补助</t>
  </si>
  <si>
    <t xml:space="preserve">       地方自然灾害生活补助</t>
  </si>
  <si>
    <t xml:space="preserve">       自然灾害救灾补助</t>
  </si>
  <si>
    <t xml:space="preserve">       自然灾害灾后重建补助</t>
  </si>
  <si>
    <t xml:space="preserve">       其他自然灾害生活救助支出</t>
  </si>
  <si>
    <t xml:space="preserve">     其他灾害防治及应急管理支出</t>
  </si>
  <si>
    <t>二十二、预备费</t>
  </si>
  <si>
    <t>二十三、债务还本支出</t>
  </si>
  <si>
    <t xml:space="preserve">      地方政府一般债务还本支出</t>
  </si>
  <si>
    <t xml:space="preserve">        地方政府一般债券还本支出</t>
  </si>
  <si>
    <t xml:space="preserve">        地方政府向外国政府借款还本支出</t>
  </si>
  <si>
    <t xml:space="preserve">        地方政府向国际组织借款还本支出</t>
  </si>
  <si>
    <t xml:space="preserve">        地方政府其他一般债务还本支出</t>
  </si>
  <si>
    <t>二十四、债务付息支出</t>
  </si>
  <si>
    <t>二十五、债务发行费用支出</t>
  </si>
  <si>
    <t>二十六、其他支出</t>
  </si>
  <si>
    <t>表五</t>
  </si>
  <si>
    <t>2025年高新区基本支出政府预算支出经济分类表</t>
  </si>
  <si>
    <t>科目编码</t>
  </si>
  <si>
    <t>科目名称</t>
  </si>
  <si>
    <t/>
  </si>
  <si>
    <t>一般公共预算经济分类支出合计</t>
  </si>
  <si>
    <t>501</t>
  </si>
  <si>
    <t xml:space="preserve">  机关工资福利支出</t>
  </si>
  <si>
    <t>50101</t>
  </si>
  <si>
    <t xml:space="preserve">    工资奖金津补贴</t>
  </si>
  <si>
    <t>50102</t>
  </si>
  <si>
    <t xml:space="preserve">    社会保障缴费</t>
  </si>
  <si>
    <t>50103</t>
  </si>
  <si>
    <t xml:space="preserve">    住房公积金</t>
  </si>
  <si>
    <t>50199</t>
  </si>
  <si>
    <t xml:space="preserve">    其他工资福利支出</t>
  </si>
  <si>
    <t>502</t>
  </si>
  <si>
    <t xml:space="preserve">  机关商品和服务支出</t>
  </si>
  <si>
    <t>50201</t>
  </si>
  <si>
    <t xml:space="preserve">    办公经费</t>
  </si>
  <si>
    <t>50202</t>
  </si>
  <si>
    <t xml:space="preserve">    会议费</t>
  </si>
  <si>
    <t>50203</t>
  </si>
  <si>
    <t xml:space="preserve">    培训费</t>
  </si>
  <si>
    <t>50204</t>
  </si>
  <si>
    <t xml:space="preserve">    专用材料购置费</t>
  </si>
  <si>
    <t>50205</t>
  </si>
  <si>
    <t xml:space="preserve">    委托业务费</t>
  </si>
  <si>
    <t>50206</t>
  </si>
  <si>
    <t xml:space="preserve">    公务接待费</t>
  </si>
  <si>
    <t>50207</t>
  </si>
  <si>
    <t xml:space="preserve">    因公出国(境)费用</t>
  </si>
  <si>
    <t>50208</t>
  </si>
  <si>
    <t xml:space="preserve">    公务用车运行维护费</t>
  </si>
  <si>
    <t>50209</t>
  </si>
  <si>
    <t xml:space="preserve">    维修(护)费</t>
  </si>
  <si>
    <t>50299</t>
  </si>
  <si>
    <t xml:space="preserve">    其他商品和服务支出</t>
  </si>
  <si>
    <t>503</t>
  </si>
  <si>
    <t xml:space="preserve">  机关资本性支出(一)</t>
  </si>
  <si>
    <t>50301</t>
  </si>
  <si>
    <t xml:space="preserve">    房屋建筑物购建</t>
  </si>
  <si>
    <t>50302</t>
  </si>
  <si>
    <t xml:space="preserve">    基础设施建设</t>
  </si>
  <si>
    <t>50303</t>
  </si>
  <si>
    <t xml:space="preserve">    公务用车购置</t>
  </si>
  <si>
    <t>50305</t>
  </si>
  <si>
    <t xml:space="preserve">    土地征迁补偿和安置支出</t>
  </si>
  <si>
    <t>50306</t>
  </si>
  <si>
    <t xml:space="preserve">    设备购置</t>
  </si>
  <si>
    <t>50307</t>
  </si>
  <si>
    <t xml:space="preserve">    大型修缮</t>
  </si>
  <si>
    <t>50399</t>
  </si>
  <si>
    <t xml:space="preserve">    其他资本性支出</t>
  </si>
  <si>
    <t>504</t>
  </si>
  <si>
    <t xml:space="preserve">  机关资本性支出(二)</t>
  </si>
  <si>
    <t>50401</t>
  </si>
  <si>
    <t>50402</t>
  </si>
  <si>
    <t>50403</t>
  </si>
  <si>
    <t>50404</t>
  </si>
  <si>
    <t>50405</t>
  </si>
  <si>
    <t>50499</t>
  </si>
  <si>
    <t>505</t>
  </si>
  <si>
    <t xml:space="preserve">  对事业单位经常性补助</t>
  </si>
  <si>
    <t>50501</t>
  </si>
  <si>
    <t xml:space="preserve">    工资福利支出</t>
  </si>
  <si>
    <t>50502</t>
  </si>
  <si>
    <t xml:space="preserve">    商品和服务支出</t>
  </si>
  <si>
    <t>50599</t>
  </si>
  <si>
    <t xml:space="preserve">    其他对事业单位补助</t>
  </si>
  <si>
    <t>506</t>
  </si>
  <si>
    <t xml:space="preserve">  对事业单位资本性补助</t>
  </si>
  <si>
    <t>50601</t>
  </si>
  <si>
    <t xml:space="preserve">    资本性支出(一)</t>
  </si>
  <si>
    <t>50602</t>
  </si>
  <si>
    <t xml:space="preserve">    资本性支出(二)</t>
  </si>
  <si>
    <t>507</t>
  </si>
  <si>
    <t xml:space="preserve">  对企业补助</t>
  </si>
  <si>
    <t>50701</t>
  </si>
  <si>
    <t xml:space="preserve">    费用补贴</t>
  </si>
  <si>
    <t>50702</t>
  </si>
  <si>
    <t xml:space="preserve">    利息补贴</t>
  </si>
  <si>
    <t>50799</t>
  </si>
  <si>
    <t xml:space="preserve">    其他对企业补助</t>
  </si>
  <si>
    <t>508</t>
  </si>
  <si>
    <t xml:space="preserve">  对企业资本性支出</t>
  </si>
  <si>
    <t>50801</t>
  </si>
  <si>
    <t xml:space="preserve">    对企业资本性支出(一)</t>
  </si>
  <si>
    <t>50802</t>
  </si>
  <si>
    <t xml:space="preserve">    对企业资本性支出(二)</t>
  </si>
  <si>
    <t>509</t>
  </si>
  <si>
    <t xml:space="preserve">  对个人和家庭的补助</t>
  </si>
  <si>
    <t>50901</t>
  </si>
  <si>
    <t xml:space="preserve">    社会福利和救助</t>
  </si>
  <si>
    <t>50902</t>
  </si>
  <si>
    <t xml:space="preserve">    助学金</t>
  </si>
  <si>
    <t>50903</t>
  </si>
  <si>
    <t xml:space="preserve">    个人农业生产补贴</t>
  </si>
  <si>
    <t>50905</t>
  </si>
  <si>
    <t xml:space="preserve">    离退休费</t>
  </si>
  <si>
    <t>50999</t>
  </si>
  <si>
    <t xml:space="preserve">    其他对个人和家庭补助</t>
  </si>
  <si>
    <t>510</t>
  </si>
  <si>
    <t xml:space="preserve">  对社会保障基金补助</t>
  </si>
  <si>
    <t>51002</t>
  </si>
  <si>
    <t xml:space="preserve">    对社会保障基金补助</t>
  </si>
  <si>
    <t>51003</t>
  </si>
  <si>
    <t>511</t>
  </si>
  <si>
    <t xml:space="preserve">  债务利息及费用支出</t>
  </si>
  <si>
    <t>51101</t>
  </si>
  <si>
    <t xml:space="preserve">    国内债务付息</t>
  </si>
  <si>
    <t>51102</t>
  </si>
  <si>
    <t xml:space="preserve">    国外债务付息</t>
  </si>
  <si>
    <t>51103</t>
  </si>
  <si>
    <t xml:space="preserve">    国内债务发行费用</t>
  </si>
  <si>
    <t>51104</t>
  </si>
  <si>
    <t xml:space="preserve">    国外债务发行费用</t>
  </si>
  <si>
    <t>599</t>
  </si>
  <si>
    <t xml:space="preserve">  其他支出</t>
  </si>
  <si>
    <t>59906</t>
  </si>
  <si>
    <t xml:space="preserve">    赠与</t>
  </si>
  <si>
    <t>59907</t>
  </si>
  <si>
    <t xml:space="preserve">    国家赔偿费用支出</t>
  </si>
  <si>
    <t>59908</t>
  </si>
  <si>
    <t xml:space="preserve">    对民间非营利组织和群众性自治组织补贴</t>
  </si>
  <si>
    <t>59999</t>
  </si>
  <si>
    <t xml:space="preserve">    其他支出</t>
  </si>
  <si>
    <t>2025年高新区“三公”经费预算财政拨款情况统计表</t>
  </si>
  <si>
    <t>上年预算数</t>
  </si>
  <si>
    <t>本年预算</t>
  </si>
  <si>
    <t>增减情况（%）</t>
  </si>
  <si>
    <t>1、因公出国（境）费用</t>
  </si>
  <si>
    <t>2、公务接待费</t>
  </si>
  <si>
    <t>3、公务用车费</t>
  </si>
  <si>
    <t>其中：（1）公务用车运行维护费</t>
  </si>
  <si>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 xml:space="preserve">     </t>
    </r>
    <r>
      <rPr>
        <sz val="12"/>
        <rFont val="宋体"/>
        <charset val="134"/>
      </rPr>
      <t>（2）公务用车购置</t>
    </r>
  </si>
  <si>
    <t>2025年高新区上级提前告知资金明细表</t>
  </si>
  <si>
    <t>安财预文号</t>
  </si>
  <si>
    <t>预算项目</t>
  </si>
  <si>
    <t>功能分类代码</t>
  </si>
  <si>
    <t>金额</t>
  </si>
  <si>
    <t>市文号</t>
  </si>
  <si>
    <t>关于提前下达2025年中央财政困难群众救助补助资金</t>
  </si>
  <si>
    <t>安财预〔2024〕361号</t>
  </si>
  <si>
    <t>关于提前下达2025年中央基建投资预算的通知</t>
  </si>
  <si>
    <t>安财预（2024）842号</t>
  </si>
  <si>
    <t>关于提前下达2025年就业补助资金预算的通知</t>
  </si>
  <si>
    <t>安财预（2024）355号</t>
  </si>
  <si>
    <t>关于提前下达2025年城乡义务教育经费保障机制补助资金预算的通知</t>
  </si>
  <si>
    <t>安财预（2024）386号</t>
  </si>
  <si>
    <t>提前下达2025残疾人“两项补助”资金预算</t>
  </si>
  <si>
    <t>安财预（2025）12号</t>
  </si>
  <si>
    <t>提前下达2025年省级财政困难群众救助补助资金</t>
  </si>
  <si>
    <t>安财预（2025）14号</t>
  </si>
  <si>
    <t>提前下达2025年中央财政医疗救助补助资金</t>
  </si>
  <si>
    <t>安财预（2024）340号</t>
  </si>
  <si>
    <t>提前下达2025年退役安置补助经费预算</t>
  </si>
  <si>
    <t>安财预（2025）843号</t>
  </si>
  <si>
    <t>提前下达2025年中央和首级优抚对象补助经费预算(第二批)的通知</t>
  </si>
  <si>
    <t>安财预（2024）844号</t>
  </si>
  <si>
    <t>2025高新区政府性基金预算总表</t>
  </si>
  <si>
    <t>单位:万元</t>
  </si>
  <si>
    <t xml:space="preserve">            收   入                                                                                                             基金项目</t>
  </si>
  <si>
    <t>2024年可支配数</t>
  </si>
  <si>
    <t>2025年预算可支配数</t>
  </si>
  <si>
    <t xml:space="preserve">                         支  出
  单 位</t>
  </si>
  <si>
    <t>支出总计</t>
  </si>
  <si>
    <t>2025年预计支出</t>
  </si>
  <si>
    <t>调出资金</t>
  </si>
  <si>
    <t>结转下年</t>
  </si>
  <si>
    <t>小计</t>
  </si>
  <si>
    <t>2025预计收入</t>
  </si>
  <si>
    <t>政府债券转贷收入</t>
  </si>
  <si>
    <t>上年结余结转</t>
  </si>
  <si>
    <t>收入合计</t>
  </si>
  <si>
    <t>城乡社区支出</t>
  </si>
  <si>
    <t>国有土地使用权出让收入</t>
  </si>
  <si>
    <t>国有土地使用权出让收入安排的支出</t>
  </si>
  <si>
    <t>2024年高新区一般公共预算收入完成情况表</t>
  </si>
  <si>
    <t>年初预算数</t>
  </si>
  <si>
    <t>调整预算数</t>
  </si>
  <si>
    <t>2023年
完成数</t>
  </si>
  <si>
    <t>2024年
完成数</t>
  </si>
  <si>
    <t>为预算数的%</t>
  </si>
  <si>
    <t>为调整预算数的%</t>
  </si>
  <si>
    <t>增值税</t>
  </si>
  <si>
    <t>企业所得税</t>
  </si>
  <si>
    <t>资源税</t>
  </si>
  <si>
    <t>个人所得税</t>
  </si>
  <si>
    <t>城市维护建设税</t>
  </si>
  <si>
    <t>房产税</t>
  </si>
  <si>
    <t>印花税</t>
  </si>
  <si>
    <t>城镇土地使用税</t>
  </si>
  <si>
    <t>土地增值税</t>
  </si>
  <si>
    <t>车船税</t>
  </si>
  <si>
    <t>耕地占用税</t>
  </si>
  <si>
    <t>契税</t>
  </si>
  <si>
    <t>环境保护税</t>
  </si>
  <si>
    <t>其他税收收入</t>
  </si>
  <si>
    <t>专项收入</t>
  </si>
  <si>
    <t>行政性收费收入</t>
  </si>
  <si>
    <t>罚没收入</t>
  </si>
  <si>
    <t>国有资本经营收入</t>
  </si>
  <si>
    <t>国有资源有偿使用收入</t>
  </si>
  <si>
    <t xml:space="preserve">  捐赠收入</t>
  </si>
  <si>
    <t xml:space="preserve">  政府住房基金收入</t>
  </si>
  <si>
    <t>其他收入</t>
  </si>
  <si>
    <t>2024年高新区一般公共预算支出分项完成情况表</t>
  </si>
  <si>
    <t>项          目</t>
  </si>
  <si>
    <t>年初
预算数</t>
  </si>
  <si>
    <t>调整
预算数</t>
  </si>
  <si>
    <t>为调整
预算数的%</t>
  </si>
  <si>
    <t>文化体育与传媒</t>
  </si>
  <si>
    <t>商业服务业等事务</t>
  </si>
  <si>
    <t>自然资源海洋气象等</t>
  </si>
  <si>
    <t>说明：1、年初预算数为汇总各级人大批复的预算数。</t>
  </si>
  <si>
    <t xml:space="preserve">      2、调整预算数为年初预算加上年结余结转、超收安排、上级追加和科目调剂。</t>
  </si>
  <si>
    <t>2024年高新区政府性基金预算收入完成情况表</t>
  </si>
  <si>
    <t>预算科目</t>
  </si>
  <si>
    <t>为年初
预算数的%</t>
  </si>
  <si>
    <t>散装水泥专项资金收入</t>
  </si>
  <si>
    <t>新型墙体材料专项基金收入</t>
  </si>
  <si>
    <t>文化事业建设费收入</t>
  </si>
  <si>
    <t>地方教育附加收入</t>
  </si>
  <si>
    <t>育林基金收入</t>
  </si>
  <si>
    <t>南水北调工程基金收入</t>
  </si>
  <si>
    <t>残疾人就业保障金收入</t>
  </si>
  <si>
    <t>政府住房基金收入</t>
  </si>
  <si>
    <t>城市公用事业附加收入</t>
  </si>
  <si>
    <t>国有土地收益基金收入</t>
  </si>
  <si>
    <t>农业土地开发资金收入</t>
  </si>
  <si>
    <t>彩票公益金收入</t>
  </si>
  <si>
    <t>城市基础设施配套费收入</t>
  </si>
  <si>
    <t>其他政府性基金收入</t>
  </si>
  <si>
    <t>2024年高新区政府性基金预算支出分项完成情况表</t>
  </si>
  <si>
    <t xml:space="preserve">  其中：地方教育附加</t>
  </si>
  <si>
    <t xml:space="preserve">      文化事业建设费</t>
  </si>
  <si>
    <t xml:space="preserve">      散装水泥专项资金</t>
  </si>
  <si>
    <t xml:space="preserve">      新型墙体材料专项基金</t>
  </si>
  <si>
    <t xml:space="preserve">      社会保障和就业支出</t>
  </si>
  <si>
    <t xml:space="preserve">      残疾人就业保障金</t>
  </si>
  <si>
    <t xml:space="preserve">      国有土地使用权出让</t>
  </si>
  <si>
    <t xml:space="preserve">      城市基础设施配套费</t>
  </si>
  <si>
    <t xml:space="preserve">      政府住房基金</t>
  </si>
  <si>
    <t xml:space="preserve">      国有土地收益基金</t>
  </si>
  <si>
    <t xml:space="preserve">      农业土地开发资金</t>
  </si>
  <si>
    <t xml:space="preserve">      棚户区改造专项债券收入安排的支出</t>
  </si>
  <si>
    <t>国有土地使用权出让收入对应专项债务收入安排的支出</t>
  </si>
  <si>
    <t xml:space="preserve">      大中型水库移民后期扶持基金支出</t>
  </si>
  <si>
    <t xml:space="preserve">      债务付息支出</t>
  </si>
  <si>
    <t xml:space="preserve">      地方政府专项债务发行费用支出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</si>
</sst>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3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."/>
    <numFmt numFmtId="177" formatCode="0_);[Red]\(0\)"/>
    <numFmt numFmtId="178" formatCode="_-&quot;$&quot;* #,##0_-;\-&quot;$&quot;* #,##0_-;_-&quot;$&quot;* &quot;-&quot;_-;_-@_-"/>
    <numFmt numFmtId="179" formatCode="yyyy&quot;年&quot;m&quot;月&quot;d&quot;日&quot;;@"/>
    <numFmt numFmtId="180" formatCode="%#.00"/>
    <numFmt numFmtId="181" formatCode="#,##0;\-#,##0;&quot;-&quot;"/>
    <numFmt numFmtId="182" formatCode="#,##0;\(#,##0\)"/>
    <numFmt numFmtId="183" formatCode="\$#.00"/>
    <numFmt numFmtId="184" formatCode="\$#,##0.00;\(\$#,##0.00\)"/>
    <numFmt numFmtId="185" formatCode="\$#,##0;\(\$#,##0\)"/>
    <numFmt numFmtId="186" formatCode="_ \¥* #,##0.00_ ;_ \¥* \-#,##0.00_ ;_ \¥* &quot;-&quot;??_ ;_ @_ "/>
    <numFmt numFmtId="187" formatCode="0_ "/>
    <numFmt numFmtId="188" formatCode="_-* #,##0.00&quot;$&quot;_-;\-* #,##0.00&quot;$&quot;_-;_-* &quot;-&quot;??&quot;$&quot;_-;_-@_-"/>
    <numFmt numFmtId="189" formatCode="_-* #,##0&quot;$&quot;_-;\-* #,##0&quot;$&quot;_-;_-* &quot;-&quot;&quot;$&quot;_-;_-@_-"/>
    <numFmt numFmtId="190" formatCode="_-* #,##0_$_-;\-* #,##0_$_-;_-* &quot;-&quot;_$_-;_-@_-"/>
    <numFmt numFmtId="191" formatCode="_-* #,##0.00_$_-;\-* #,##0.00_$_-;_-* &quot;-&quot;??_$_-;_-@_-"/>
    <numFmt numFmtId="192" formatCode="0;_琀"/>
    <numFmt numFmtId="193" formatCode="0.0"/>
    <numFmt numFmtId="194" formatCode="0.0_ "/>
    <numFmt numFmtId="195" formatCode="#,##0.0"/>
    <numFmt numFmtId="196" formatCode="#,##0.0_ "/>
    <numFmt numFmtId="197" formatCode=";;"/>
    <numFmt numFmtId="198" formatCode="0.0_);[Red]\(0.0\)"/>
    <numFmt numFmtId="199" formatCode="0.00_);[Red]\(0.00\)"/>
    <numFmt numFmtId="200" formatCode="#,##0_ "/>
    <numFmt numFmtId="201" formatCode="0.00_ "/>
  </numFmts>
  <fonts count="94">
    <font>
      <sz val="12"/>
      <name val="宋体"/>
      <charset val="134"/>
    </font>
    <font>
      <sz val="18"/>
      <name val="黑体"/>
      <charset val="134"/>
    </font>
    <font>
      <b/>
      <sz val="12"/>
      <name val="黑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b/>
      <sz val="18"/>
      <name val="黑体"/>
      <charset val="134"/>
    </font>
    <font>
      <b/>
      <sz val="10"/>
      <name val="宋体"/>
      <charset val="134"/>
    </font>
    <font>
      <sz val="10"/>
      <name val="Arial"/>
      <charset val="134"/>
    </font>
    <font>
      <b/>
      <sz val="10"/>
      <name val="Arial"/>
      <charset val="134"/>
    </font>
    <font>
      <sz val="10"/>
      <name val="Times New Roman"/>
      <charset val="134"/>
    </font>
    <font>
      <sz val="12"/>
      <name val="Times New Roman"/>
      <charset val="134"/>
    </font>
    <font>
      <sz val="20"/>
      <name val="黑体"/>
      <charset val="134"/>
    </font>
    <font>
      <b/>
      <sz val="20"/>
      <name val="宋体"/>
      <charset val="134"/>
    </font>
    <font>
      <sz val="12"/>
      <name val="方正小标宋简体"/>
      <charset val="134"/>
    </font>
    <font>
      <sz val="10"/>
      <color indexed="8"/>
      <name val="宋体"/>
      <charset val="134"/>
      <scheme val="major"/>
    </font>
    <font>
      <sz val="10"/>
      <color indexed="8"/>
      <name val="宋体"/>
      <charset val="134"/>
    </font>
    <font>
      <sz val="9"/>
      <color indexed="8"/>
      <name val="新宋体"/>
      <charset val="134"/>
    </font>
    <font>
      <sz val="10"/>
      <name val="宋体"/>
      <charset val="134"/>
      <scheme val="minor"/>
    </font>
    <font>
      <b/>
      <sz val="20"/>
      <color indexed="8"/>
      <name val="宋体"/>
      <charset val="134"/>
    </font>
    <font>
      <b/>
      <sz val="10"/>
      <color indexed="8"/>
      <name val="黑体"/>
      <charset val="134"/>
    </font>
    <font>
      <b/>
      <sz val="18"/>
      <color theme="1"/>
      <name val="宋体"/>
      <charset val="134"/>
      <scheme val="minor"/>
    </font>
    <font>
      <sz val="9"/>
      <name val="SimSun"/>
      <charset val="134"/>
    </font>
    <font>
      <sz val="12"/>
      <name val="黑体"/>
      <charset val="134"/>
    </font>
    <font>
      <b/>
      <sz val="16"/>
      <name val="黑体"/>
      <charset val="134"/>
    </font>
    <font>
      <sz val="11"/>
      <color rgb="FFFF0000"/>
      <name val="宋体"/>
      <charset val="134"/>
    </font>
    <font>
      <b/>
      <sz val="11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134"/>
      <scheme val="minor"/>
    </font>
    <font>
      <i/>
      <sz val="12"/>
      <name val="黑体"/>
      <charset val="134"/>
    </font>
    <font>
      <i/>
      <sz val="18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20"/>
      <name val="宋体"/>
      <charset val="134"/>
    </font>
    <font>
      <sz val="11"/>
      <color indexed="20"/>
      <name val="宋体"/>
      <charset val="134"/>
    </font>
    <font>
      <sz val="1"/>
      <color indexed="8"/>
      <name val="Courier"/>
      <charset val="134"/>
    </font>
    <font>
      <sz val="1"/>
      <color indexed="0"/>
      <name val="Courier"/>
      <charset val="134"/>
    </font>
    <font>
      <sz val="10"/>
      <color indexed="17"/>
      <name val="宋体"/>
      <charset val="134"/>
    </font>
    <font>
      <sz val="11"/>
      <color indexed="17"/>
      <name val="宋体"/>
      <charset val="134"/>
    </font>
    <font>
      <sz val="1"/>
      <color indexed="16"/>
      <name val="Courier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sz val="1"/>
      <color indexed="18"/>
      <name val="Courier"/>
      <charset val="134"/>
    </font>
    <font>
      <sz val="10"/>
      <color indexed="20"/>
      <name val="宋体"/>
      <charset val="134"/>
    </font>
    <font>
      <sz val="12"/>
      <color indexed="17"/>
      <name val="宋体"/>
      <charset val="134"/>
    </font>
    <font>
      <sz val="10.5"/>
      <color indexed="20"/>
      <name val="宋体"/>
      <charset val="134"/>
    </font>
    <font>
      <sz val="12"/>
      <color indexed="9"/>
      <name val="宋体"/>
      <charset val="134"/>
    </font>
    <font>
      <sz val="8"/>
      <name val="Arial"/>
      <charset val="134"/>
    </font>
    <font>
      <sz val="12"/>
      <color indexed="20"/>
      <name val="楷体_GB2312"/>
      <charset val="134"/>
    </font>
    <font>
      <sz val="11"/>
      <color indexed="8"/>
      <name val="宋体"/>
      <charset val="134"/>
    </font>
    <font>
      <sz val="10"/>
      <name val="Helv"/>
      <charset val="134"/>
    </font>
    <font>
      <sz val="12"/>
      <color indexed="17"/>
      <name val="楷体_GB2312"/>
      <charset val="134"/>
    </font>
    <font>
      <sz val="10.5"/>
      <color indexed="17"/>
      <name val="宋体"/>
      <charset val="134"/>
    </font>
    <font>
      <sz val="12"/>
      <color indexed="16"/>
      <name val="宋体"/>
      <charset val="134"/>
    </font>
    <font>
      <u/>
      <sz val="12"/>
      <color indexed="12"/>
      <name val="宋体"/>
      <charset val="134"/>
    </font>
    <font>
      <sz val="7"/>
      <name val="Small Fonts"/>
      <charset val="134"/>
    </font>
    <font>
      <b/>
      <sz val="12"/>
      <color indexed="8"/>
      <name val="宋体"/>
      <charset val="134"/>
    </font>
    <font>
      <sz val="10"/>
      <color indexed="8"/>
      <name val="Arial"/>
      <charset val="134"/>
    </font>
    <font>
      <b/>
      <sz val="10"/>
      <name val="MS Sans Serif"/>
      <charset val="134"/>
    </font>
    <font>
      <sz val="12"/>
      <name val="Arial"/>
      <charset val="134"/>
    </font>
    <font>
      <b/>
      <sz val="12"/>
      <name val="Arial"/>
      <charset val="134"/>
    </font>
    <font>
      <b/>
      <sz val="18"/>
      <name val="Arial"/>
      <charset val="134"/>
    </font>
    <font>
      <sz val="12"/>
      <name val="Helv"/>
      <charset val="134"/>
    </font>
    <font>
      <b/>
      <i/>
      <sz val="16"/>
      <name val="Helv"/>
      <charset val="134"/>
    </font>
    <font>
      <sz val="8"/>
      <name val="Times New Roman"/>
      <charset val="134"/>
    </font>
    <font>
      <sz val="12"/>
      <name val="Courier"/>
      <charset val="134"/>
    </font>
    <font>
      <sz val="11"/>
      <color indexed="20"/>
      <name val="微软雅黑"/>
      <charset val="134"/>
    </font>
    <font>
      <u/>
      <sz val="10"/>
      <color indexed="12"/>
      <name val="宋体"/>
      <charset val="134"/>
    </font>
    <font>
      <sz val="11"/>
      <color indexed="17"/>
      <name val="微软雅黑"/>
      <charset val="134"/>
    </font>
    <font>
      <u/>
      <sz val="12"/>
      <color indexed="36"/>
      <name val="宋体"/>
      <charset val="134"/>
    </font>
    <font>
      <sz val="12"/>
      <name val="官帕眉"/>
      <charset val="134"/>
    </font>
    <font>
      <sz val="12"/>
      <name val="바탕체"/>
      <charset val="134"/>
    </font>
    <font>
      <sz val="9"/>
      <name val="宋体"/>
      <charset val="134"/>
    </font>
    <font>
      <b/>
      <sz val="9"/>
      <name val="宋体"/>
      <charset val="134"/>
    </font>
    <font>
      <b/>
      <sz val="9"/>
      <name val="Tahoma"/>
      <charset val="134"/>
    </font>
    <font>
      <sz val="9"/>
      <name val="Tahoma"/>
      <charset val="134"/>
    </font>
  </fonts>
  <fills count="5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9"/>
        <bgColor indexed="29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2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2804">
    <xf numFmtId="0" fontId="0" fillId="0" borderId="0"/>
    <xf numFmtId="43" fontId="29" fillId="0" borderId="0" applyFont="0" applyFill="0" applyBorder="0" applyAlignment="0" applyProtection="0">
      <alignment vertical="center"/>
    </xf>
    <xf numFmtId="44" fontId="29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2" fontId="29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7" borderId="15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9" fillId="0" borderId="1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8" borderId="18" applyNumberFormat="0" applyAlignment="0" applyProtection="0">
      <alignment vertical="center"/>
    </xf>
    <xf numFmtId="0" fontId="41" fillId="9" borderId="19" applyNumberFormat="0" applyAlignment="0" applyProtection="0">
      <alignment vertical="center"/>
    </xf>
    <xf numFmtId="0" fontId="42" fillId="9" borderId="18" applyNumberFormat="0" applyAlignment="0" applyProtection="0">
      <alignment vertical="center"/>
    </xf>
    <xf numFmtId="0" fontId="43" fillId="10" borderId="20" applyNumberFormat="0" applyAlignment="0" applyProtection="0">
      <alignment vertical="center"/>
    </xf>
    <xf numFmtId="0" fontId="44" fillId="0" borderId="21" applyNumberFormat="0" applyFill="0" applyAlignment="0" applyProtection="0">
      <alignment vertical="center"/>
    </xf>
    <xf numFmtId="0" fontId="45" fillId="0" borderId="22" applyNumberFormat="0" applyFill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176" fontId="53" fillId="0" borderId="0">
      <protection locked="0"/>
    </xf>
    <xf numFmtId="0" fontId="58" fillId="40" borderId="0" applyNumberFormat="0" applyBorder="0" applyAlignment="0" applyProtection="0"/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7" fontId="0" fillId="0" borderId="0" applyFont="0" applyFill="0" applyBorder="0" applyAlignment="0" applyProtection="0"/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0" fontId="52" fillId="41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9" fillId="0" borderId="0"/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60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9" fillId="0" borderId="0"/>
    <xf numFmtId="176" fontId="54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60" fillId="0" borderId="0">
      <protection locked="0"/>
    </xf>
    <xf numFmtId="176" fontId="57" fillId="0" borderId="0">
      <protection locked="0"/>
    </xf>
    <xf numFmtId="178" fontId="0" fillId="0" borderId="0" applyFont="0" applyFill="0" applyBorder="0" applyAlignment="0" applyProtection="0"/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0" fontId="61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0" fontId="62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3" fillId="0" borderId="0">
      <protection locked="0"/>
    </xf>
    <xf numFmtId="0" fontId="12" fillId="0" borderId="0"/>
    <xf numFmtId="176" fontId="57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4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176" fontId="54" fillId="0" borderId="0">
      <protection locked="0"/>
    </xf>
    <xf numFmtId="0" fontId="63" fillId="41" borderId="0" applyNumberFormat="0" applyBorder="0" applyAlignment="0" applyProtection="0">
      <alignment vertical="center"/>
    </xf>
    <xf numFmtId="176" fontId="57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9" fillId="0" borderId="0"/>
    <xf numFmtId="0" fontId="58" fillId="42" borderId="0" applyNumberFormat="0" applyBorder="0" applyAlignment="0" applyProtection="0"/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12" fillId="0" borderId="0"/>
    <xf numFmtId="176" fontId="57" fillId="0" borderId="0">
      <protection locked="0"/>
    </xf>
    <xf numFmtId="0" fontId="17" fillId="0" borderId="0">
      <alignment vertical="center"/>
    </xf>
    <xf numFmtId="176" fontId="57" fillId="0" borderId="0">
      <protection locked="0"/>
    </xf>
    <xf numFmtId="0" fontId="56" fillId="39" borderId="0" applyNumberFormat="0" applyBorder="0" applyAlignment="0" applyProtection="0">
      <alignment vertical="center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60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64" fillId="43" borderId="0" applyNumberFormat="0" applyBorder="0" applyAlignment="0" applyProtection="0"/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64" fillId="40" borderId="0" applyNumberFormat="0" applyBorder="0" applyAlignment="0" applyProtection="0"/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0" fontId="65" fillId="44" borderId="2" applyNumberFormat="0" applyBorder="0" applyAlignment="0" applyProtection="0"/>
    <xf numFmtId="0" fontId="62" fillId="3" borderId="0" applyNumberFormat="0" applyBorder="0" applyAlignment="0" applyProtection="0"/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0" fontId="66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9" fontId="0" fillId="0" borderId="0" applyFont="0" applyFill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0" fillId="0" borderId="0">
      <alignment vertical="center"/>
    </xf>
    <xf numFmtId="176" fontId="57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12" fillId="0" borderId="0"/>
    <xf numFmtId="0" fontId="9" fillId="0" borderId="0"/>
    <xf numFmtId="0" fontId="9" fillId="0" borderId="0"/>
    <xf numFmtId="176" fontId="57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0" fontId="0" fillId="0" borderId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9" fillId="0" borderId="0"/>
    <xf numFmtId="176" fontId="57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0" fillId="0" borderId="0">
      <alignment vertical="center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0" fontId="12" fillId="0" borderId="0"/>
    <xf numFmtId="176" fontId="53" fillId="0" borderId="0">
      <protection locked="0"/>
    </xf>
    <xf numFmtId="0" fontId="61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0" fontId="67" fillId="0" borderId="0">
      <alignment vertical="center"/>
    </xf>
    <xf numFmtId="0" fontId="12" fillId="0" borderId="0"/>
    <xf numFmtId="0" fontId="12" fillId="0" borderId="0"/>
    <xf numFmtId="176" fontId="53" fillId="0" borderId="0">
      <protection locked="0"/>
    </xf>
    <xf numFmtId="176" fontId="57" fillId="0" borderId="0">
      <protection locked="0"/>
    </xf>
    <xf numFmtId="0" fontId="68" fillId="0" borderId="0"/>
    <xf numFmtId="0" fontId="68" fillId="0" borderId="0"/>
    <xf numFmtId="176" fontId="53" fillId="0" borderId="0">
      <protection locked="0"/>
    </xf>
    <xf numFmtId="0" fontId="12" fillId="0" borderId="0"/>
    <xf numFmtId="176" fontId="53" fillId="0" borderId="0">
      <protection locked="0"/>
    </xf>
    <xf numFmtId="0" fontId="9" fillId="0" borderId="0"/>
    <xf numFmtId="176" fontId="53" fillId="0" borderId="0">
      <protection locked="0"/>
    </xf>
    <xf numFmtId="176" fontId="53" fillId="0" borderId="0">
      <protection locked="0"/>
    </xf>
    <xf numFmtId="0" fontId="62" fillId="3" borderId="0" applyNumberFormat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0" fontId="56" fillId="39" borderId="0" applyNumberFormat="0" applyBorder="0" applyAlignment="0" applyProtection="0">
      <alignment vertical="center"/>
    </xf>
    <xf numFmtId="176" fontId="54" fillId="0" borderId="0">
      <protection locked="0"/>
    </xf>
    <xf numFmtId="176" fontId="57" fillId="0" borderId="0">
      <protection locked="0"/>
    </xf>
    <xf numFmtId="0" fontId="61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69" fillId="3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0" fontId="63" fillId="41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3" fillId="0" borderId="0">
      <protection locked="0"/>
    </xf>
    <xf numFmtId="0" fontId="70" fillId="39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9" fillId="0" borderId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62" fillId="3" borderId="0" applyNumberFormat="0" applyBorder="0" applyAlignment="0" applyProtection="0"/>
    <xf numFmtId="176" fontId="54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12" fillId="0" borderId="0"/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3" fillId="0" borderId="0">
      <protection locked="0"/>
    </xf>
    <xf numFmtId="0" fontId="9" fillId="0" borderId="0"/>
    <xf numFmtId="176" fontId="57" fillId="0" borderId="0">
      <protection locked="0"/>
    </xf>
    <xf numFmtId="0" fontId="9" fillId="0" borderId="0"/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0" fontId="12" fillId="0" borderId="0"/>
    <xf numFmtId="0" fontId="61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12" fillId="0" borderId="0"/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0" fontId="9" fillId="0" borderId="0"/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0" fontId="0" fillId="0" borderId="0" applyFont="0" applyFill="0" applyBorder="0" applyAlignment="0" applyProtection="0"/>
    <xf numFmtId="176" fontId="57" fillId="0" borderId="0">
      <protection locked="0"/>
    </xf>
    <xf numFmtId="0" fontId="58" fillId="45" borderId="0" applyNumberFormat="0" applyBorder="0" applyAlignment="0" applyProtection="0"/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29" fillId="0" borderId="0">
      <alignment vertical="center"/>
    </xf>
    <xf numFmtId="0" fontId="0" fillId="0" borderId="0">
      <alignment vertical="center"/>
    </xf>
    <xf numFmtId="176" fontId="53" fillId="0" borderId="0">
      <protection locked="0"/>
    </xf>
    <xf numFmtId="0" fontId="12" fillId="0" borderId="0"/>
    <xf numFmtId="176" fontId="53" fillId="0" borderId="0">
      <protection locked="0"/>
    </xf>
    <xf numFmtId="176" fontId="57" fillId="0" borderId="0">
      <protection locked="0"/>
    </xf>
    <xf numFmtId="0" fontId="12" fillId="0" borderId="0"/>
    <xf numFmtId="176" fontId="53" fillId="0" borderId="0">
      <protection locked="0"/>
    </xf>
    <xf numFmtId="0" fontId="62" fillId="3" borderId="0" applyNumberFormat="0" applyBorder="0" applyAlignment="0" applyProtection="0">
      <alignment vertical="center"/>
    </xf>
    <xf numFmtId="176" fontId="57" fillId="0" borderId="0">
      <protection locked="0"/>
    </xf>
    <xf numFmtId="0" fontId="9" fillId="0" borderId="0"/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12" fillId="0" borderId="0"/>
    <xf numFmtId="176" fontId="57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0" fontId="70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71" fillId="38" borderId="0" applyNumberFormat="0" applyBorder="0" applyAlignment="0" applyProtection="0"/>
    <xf numFmtId="0" fontId="61" fillId="38" borderId="0" applyNumberFormat="0" applyBorder="0" applyAlignment="0" applyProtection="0">
      <alignment vertical="center"/>
    </xf>
    <xf numFmtId="0" fontId="9" fillId="0" borderId="0"/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71" fillId="38" borderId="0" applyNumberFormat="0" applyBorder="0" applyAlignment="0" applyProtection="0"/>
    <xf numFmtId="0" fontId="9" fillId="0" borderId="0"/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176" fontId="57" fillId="0" borderId="0">
      <protection locked="0"/>
    </xf>
    <xf numFmtId="0" fontId="61" fillId="38" borderId="0" applyNumberFormat="0" applyBorder="0" applyAlignment="0" applyProtection="0">
      <alignment vertical="center"/>
    </xf>
    <xf numFmtId="176" fontId="57" fillId="0" borderId="0">
      <protection locked="0"/>
    </xf>
    <xf numFmtId="0" fontId="9" fillId="0" borderId="0"/>
    <xf numFmtId="0" fontId="12" fillId="0" borderId="0"/>
    <xf numFmtId="0" fontId="12" fillId="0" borderId="0"/>
    <xf numFmtId="0" fontId="58" fillId="39" borderId="0" applyNumberFormat="0" applyBorder="0" applyAlignment="0" applyProtection="0"/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1" fillId="38" borderId="0" applyNumberFormat="0" applyBorder="0" applyAlignment="0" applyProtection="0">
      <alignment vertical="center"/>
    </xf>
    <xf numFmtId="176" fontId="54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0" fontId="58" fillId="46" borderId="0" applyNumberFormat="0" applyBorder="0" applyAlignment="0" applyProtection="0"/>
    <xf numFmtId="176" fontId="57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66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12" fillId="0" borderId="0"/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9" fillId="0" borderId="0"/>
    <xf numFmtId="0" fontId="63" fillId="41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61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0" fontId="62" fillId="3" borderId="0" applyNumberFormat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0" fontId="12" fillId="0" borderId="0"/>
    <xf numFmtId="176" fontId="57" fillId="0" borderId="0">
      <protection locked="0"/>
    </xf>
    <xf numFmtId="0" fontId="9" fillId="0" borderId="0"/>
    <xf numFmtId="176" fontId="53" fillId="0" borderId="0">
      <protection locked="0"/>
    </xf>
    <xf numFmtId="0" fontId="12" fillId="0" borderId="0"/>
    <xf numFmtId="176" fontId="53" fillId="0" borderId="0">
      <protection locked="0"/>
    </xf>
    <xf numFmtId="0" fontId="9" fillId="0" borderId="0"/>
    <xf numFmtId="176" fontId="53" fillId="0" borderId="0">
      <protection locked="0"/>
    </xf>
    <xf numFmtId="0" fontId="12" fillId="0" borderId="0"/>
    <xf numFmtId="176" fontId="53" fillId="0" borderId="0">
      <protection locked="0"/>
    </xf>
    <xf numFmtId="176" fontId="53" fillId="0" borderId="0">
      <protection locked="0"/>
    </xf>
    <xf numFmtId="0" fontId="12" fillId="0" borderId="0"/>
    <xf numFmtId="0" fontId="9" fillId="0" borderId="0"/>
    <xf numFmtId="176" fontId="53" fillId="0" borderId="0">
      <protection locked="0"/>
    </xf>
    <xf numFmtId="176" fontId="53" fillId="0" borderId="0">
      <protection locked="0"/>
    </xf>
    <xf numFmtId="0" fontId="12" fillId="0" borderId="0"/>
    <xf numFmtId="176" fontId="53" fillId="0" borderId="0">
      <protection locked="0"/>
    </xf>
    <xf numFmtId="176" fontId="53" fillId="0" borderId="0">
      <protection locked="0"/>
    </xf>
    <xf numFmtId="0" fontId="9" fillId="0" borderId="0"/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7" fillId="0" borderId="0">
      <protection locked="0"/>
    </xf>
    <xf numFmtId="0" fontId="70" fillId="39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37" fontId="73" fillId="0" borderId="0"/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0" fontId="62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60" fillId="0" borderId="0">
      <protection locked="0"/>
    </xf>
    <xf numFmtId="179" fontId="0" fillId="0" borderId="0" applyFont="0" applyFill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0" fontId="59" fillId="0" borderId="0"/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0" fillId="0" borderId="0"/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0" fillId="0" borderId="0" applyFont="0" applyFill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71" fillId="38" borderId="0" applyNumberFormat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41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71" fillId="38" borderId="0" applyNumberFormat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0" fillId="0" borderId="0" applyFont="0" applyFill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60" fillId="0" borderId="0">
      <protection locked="0"/>
    </xf>
    <xf numFmtId="0" fontId="12" fillId="0" borderId="0"/>
    <xf numFmtId="0" fontId="59" fillId="0" borderId="0"/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66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62" fillId="3" borderId="0" applyNumberFormat="0" applyBorder="0" applyAlignment="0" applyProtection="0"/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0" fontId="74" fillId="47" borderId="0" applyNumberFormat="0" applyBorder="0" applyAlignment="0" applyProtection="0"/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4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58" fillId="42" borderId="0" applyNumberFormat="0" applyBorder="0" applyAlignment="0" applyProtection="0"/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0" fontId="62" fillId="39" borderId="0" applyNumberFormat="0" applyBorder="0" applyAlignment="0" applyProtection="0">
      <alignment vertical="center"/>
    </xf>
    <xf numFmtId="176" fontId="54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0" fontId="64" fillId="43" borderId="0" applyNumberFormat="0" applyBorder="0" applyAlignment="0" applyProtection="0"/>
    <xf numFmtId="0" fontId="69" fillId="3" borderId="0" applyNumberFormat="0" applyBorder="0" applyAlignment="0" applyProtection="0">
      <alignment vertical="center"/>
    </xf>
    <xf numFmtId="0" fontId="58" fillId="42" borderId="0" applyNumberFormat="0" applyBorder="0" applyAlignment="0" applyProtection="0"/>
    <xf numFmtId="0" fontId="64" fillId="6" borderId="0" applyNumberFormat="0" applyBorder="0" applyAlignment="0" applyProtection="0"/>
    <xf numFmtId="176" fontId="53" fillId="0" borderId="0">
      <protection locked="0"/>
    </xf>
    <xf numFmtId="0" fontId="64" fillId="43" borderId="0" applyNumberFormat="0" applyBorder="0" applyAlignment="0" applyProtection="0"/>
    <xf numFmtId="0" fontId="64" fillId="48" borderId="0" applyNumberFormat="0" applyBorder="0" applyAlignment="0" applyProtection="0"/>
    <xf numFmtId="0" fontId="58" fillId="45" borderId="0" applyNumberFormat="0" applyBorder="0" applyAlignment="0" applyProtection="0"/>
    <xf numFmtId="0" fontId="64" fillId="49" borderId="0" applyNumberFormat="0" applyBorder="0" applyAlignment="0" applyProtection="0"/>
    <xf numFmtId="0" fontId="64" fillId="48" borderId="0" applyNumberFormat="0" applyBorder="0" applyAlignment="0" applyProtection="0"/>
    <xf numFmtId="176" fontId="53" fillId="0" borderId="0">
      <protection locked="0"/>
    </xf>
    <xf numFmtId="0" fontId="64" fillId="49" borderId="0" applyNumberFormat="0" applyBorder="0" applyAlignment="0" applyProtection="0"/>
    <xf numFmtId="176" fontId="53" fillId="0" borderId="0">
      <protection locked="0"/>
    </xf>
    <xf numFmtId="0" fontId="58" fillId="3" borderId="0" applyNumberFormat="0" applyBorder="0" applyAlignment="0" applyProtection="0"/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0" fontId="64" fillId="49" borderId="0" applyNumberFormat="0" applyBorder="0" applyAlignment="0" applyProtection="0"/>
    <xf numFmtId="0" fontId="58" fillId="40" borderId="0" applyNumberFormat="0" applyBorder="0" applyAlignment="0" applyProtection="0"/>
    <xf numFmtId="0" fontId="62" fillId="3" borderId="0" applyNumberFormat="0" applyBorder="0" applyAlignment="0" applyProtection="0"/>
    <xf numFmtId="0" fontId="64" fillId="40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0" fontId="64" fillId="50" borderId="0" applyNumberFormat="0" applyBorder="0" applyAlignment="0" applyProtection="0"/>
    <xf numFmtId="0" fontId="58" fillId="42" borderId="0" applyNumberFormat="0" applyBorder="0" applyAlignment="0" applyProtection="0"/>
    <xf numFmtId="0" fontId="64" fillId="6" borderId="0" applyNumberFormat="0" applyBorder="0" applyAlignment="0" applyProtection="0"/>
    <xf numFmtId="0" fontId="64" fillId="51" borderId="0" applyNumberFormat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0" fontId="58" fillId="45" borderId="0" applyNumberFormat="0" applyBorder="0" applyAlignment="0" applyProtection="0"/>
    <xf numFmtId="180" fontId="53" fillId="0" borderId="0">
      <protection locked="0"/>
    </xf>
    <xf numFmtId="176" fontId="53" fillId="0" borderId="0">
      <protection locked="0"/>
    </xf>
    <xf numFmtId="0" fontId="64" fillId="46" borderId="0" applyNumberFormat="0" applyBorder="0" applyAlignment="0" applyProtection="0"/>
    <xf numFmtId="0" fontId="64" fillId="51" borderId="0" applyNumberFormat="0" applyBorder="0" applyAlignment="0" applyProtection="0"/>
    <xf numFmtId="176" fontId="5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7" fillId="0" borderId="0">
      <protection locked="0"/>
    </xf>
    <xf numFmtId="176" fontId="60" fillId="0" borderId="0">
      <protection locked="0"/>
    </xf>
    <xf numFmtId="176" fontId="53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60" fillId="0" borderId="0">
      <protection locked="0"/>
    </xf>
    <xf numFmtId="0" fontId="62" fillId="3" borderId="0" applyNumberFormat="0" applyBorder="0" applyAlignment="0" applyProtection="0"/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4" fillId="0" borderId="0">
      <protection locked="0"/>
    </xf>
    <xf numFmtId="181" fontId="75" fillId="0" borderId="0" applyFill="0" applyBorder="0" applyAlignment="0"/>
    <xf numFmtId="0" fontId="56" fillId="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/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41" fontId="0" fillId="0" borderId="0" applyFont="0" applyFill="0" applyBorder="0" applyAlignment="0" applyProtection="0"/>
    <xf numFmtId="176" fontId="53" fillId="0" borderId="0">
      <protection locked="0"/>
    </xf>
    <xf numFmtId="182" fontId="11" fillId="0" borderId="0"/>
    <xf numFmtId="0" fontId="0" fillId="0" borderId="0" applyFont="0" applyFill="0" applyBorder="0" applyAlignment="0" applyProtection="0"/>
    <xf numFmtId="4" fontId="53" fillId="0" borderId="0">
      <protection locked="0"/>
    </xf>
    <xf numFmtId="176" fontId="53" fillId="0" borderId="0">
      <protection locked="0"/>
    </xf>
    <xf numFmtId="183" fontId="53" fillId="0" borderId="0">
      <protection locked="0"/>
    </xf>
    <xf numFmtId="184" fontId="11" fillId="0" borderId="0"/>
    <xf numFmtId="0" fontId="77" fillId="0" borderId="0" applyProtection="0"/>
    <xf numFmtId="185" fontId="11" fillId="0" borderId="0"/>
    <xf numFmtId="2" fontId="77" fillId="0" borderId="0" applyProtection="0"/>
    <xf numFmtId="176" fontId="53" fillId="0" borderId="0">
      <protection locked="0"/>
    </xf>
    <xf numFmtId="176" fontId="54" fillId="0" borderId="0">
      <protection locked="0"/>
    </xf>
    <xf numFmtId="0" fontId="65" fillId="40" borderId="0" applyNumberFormat="0" applyBorder="0" applyAlignment="0" applyProtection="0"/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78" fillId="0" borderId="23" applyNumberFormat="0" applyAlignment="0" applyProtection="0">
      <alignment horizontal="left" vertical="center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0" fontId="78" fillId="0" borderId="5">
      <alignment horizontal="left" vertical="center"/>
    </xf>
    <xf numFmtId="0" fontId="79" fillId="0" borderId="0" applyProtection="0"/>
    <xf numFmtId="0" fontId="78" fillId="0" borderId="0" applyProtection="0"/>
    <xf numFmtId="0" fontId="80" fillId="0" borderId="0"/>
    <xf numFmtId="0" fontId="81" fillId="0" borderId="0"/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0" fontId="82" fillId="0" borderId="0"/>
    <xf numFmtId="0" fontId="52" fillId="3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77" fillId="0" borderId="24" applyProtection="0"/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43" fontId="0" fillId="0" borderId="0" applyFont="0" applyFill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62" fillId="3" borderId="0" applyNumberFormat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0" fillId="0" borderId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86" fontId="0" fillId="0" borderId="0" applyFont="0" applyFill="0" applyBorder="0" applyAlignment="0" applyProtection="0">
      <alignment vertical="center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0" fillId="0" borderId="0"/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0" fontId="56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0" fontId="69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62" fillId="3" borderId="0" applyNumberFormat="0" applyBorder="0" applyAlignment="0" applyProtection="0"/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62" fillId="3" borderId="0" applyNumberFormat="0" applyBorder="0" applyAlignment="0" applyProtection="0"/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0" fontId="59" fillId="0" borderId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70" fillId="39" borderId="0" applyNumberFormat="0" applyBorder="0" applyAlignment="0" applyProtection="0">
      <alignment vertical="center"/>
    </xf>
    <xf numFmtId="187" fontId="0" fillId="0" borderId="0" applyFont="0" applyFill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41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6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70" fillId="39" borderId="0" applyNumberFormat="0" applyBorder="0" applyAlignment="0" applyProtection="0">
      <alignment vertical="center"/>
    </xf>
    <xf numFmtId="176" fontId="53" fillId="0" borderId="0">
      <protection locked="0"/>
    </xf>
    <xf numFmtId="0" fontId="5" fillId="0" borderId="2">
      <alignment horizontal="distributed" vertical="center" wrapText="1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62" fillId="3" borderId="0" applyNumberFormat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0" fontId="71" fillId="38" borderId="0" applyNumberFormat="0" applyBorder="0" applyAlignment="0" applyProtection="0"/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43" fontId="0" fillId="0" borderId="0" applyFont="0" applyFill="0" applyBorder="0" applyAlignment="0" applyProtection="0">
      <alignment vertical="center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71" fillId="38" borderId="0" applyNumberFormat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41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176" fontId="53" fillId="0" borderId="0">
      <protection locked="0"/>
    </xf>
    <xf numFmtId="0" fontId="62" fillId="3" borderId="0" applyNumberFormat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0" fontId="62" fillId="3" borderId="0" applyNumberFormat="0" applyBorder="0" applyAlignment="0" applyProtection="0"/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0" fontId="71" fillId="38" borderId="0" applyNumberFormat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62" fillId="3" borderId="0" applyNumberFormat="0" applyBorder="0" applyAlignment="0" applyProtection="0"/>
    <xf numFmtId="176" fontId="54" fillId="0" borderId="0">
      <protection locked="0"/>
    </xf>
    <xf numFmtId="176" fontId="54" fillId="0" borderId="0">
      <protection locked="0"/>
    </xf>
    <xf numFmtId="0" fontId="61" fillId="38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66" fillId="38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61" fillId="38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0" fontId="52" fillId="41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69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88" fontId="0" fillId="0" borderId="0" applyFont="0" applyFill="0" applyBorder="0" applyAlignment="0" applyProtection="0"/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0" fontId="52" fillId="41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67" fillId="0" borderId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62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0" fontId="83" fillId="0" borderId="0"/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1" fillId="41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71" fillId="38" borderId="0" applyNumberFormat="0" applyBorder="0" applyAlignment="0" applyProtection="0"/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6" fillId="39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176" fontId="54" fillId="0" borderId="0">
      <protection locked="0"/>
    </xf>
    <xf numFmtId="0" fontId="4" fillId="0" borderId="0">
      <alignment vertical="center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66" fillId="38" borderId="0" applyNumberFormat="0" applyBorder="0" applyAlignment="0" applyProtection="0">
      <alignment vertical="center"/>
    </xf>
    <xf numFmtId="176" fontId="54" fillId="0" borderId="0">
      <protection locked="0"/>
    </xf>
    <xf numFmtId="0" fontId="56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4" fillId="0" borderId="0">
      <protection locked="0"/>
    </xf>
    <xf numFmtId="0" fontId="62" fillId="3" borderId="0" applyNumberFormat="0" applyBorder="0" applyAlignment="0" applyProtection="0"/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3" fillId="41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3" fillId="41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51" fillId="41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71" fillId="45" borderId="0" applyNumberFormat="0" applyBorder="0" applyAlignment="0" applyProtection="0"/>
    <xf numFmtId="0" fontId="52" fillId="41" borderId="0" applyNumberFormat="0" applyBorder="0" applyAlignment="0" applyProtection="0">
      <alignment vertical="center"/>
    </xf>
    <xf numFmtId="176" fontId="57" fillId="0" borderId="0">
      <protection locked="0"/>
    </xf>
    <xf numFmtId="0" fontId="52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63" fillId="41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52" fillId="38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84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6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69" fillId="3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61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176" fontId="57" fillId="0" borderId="0">
      <protection locked="0"/>
    </xf>
    <xf numFmtId="0" fontId="71" fillId="38" borderId="0" applyNumberFormat="0" applyBorder="0" applyAlignment="0" applyProtection="0"/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186" fontId="0" fillId="0" borderId="0" applyFont="0" applyFill="0" applyBorder="0" applyAlignment="0" applyProtection="0">
      <alignment vertical="center"/>
    </xf>
    <xf numFmtId="0" fontId="71" fillId="38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0" fontId="51" fillId="41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52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66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176" fontId="57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52" fillId="38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52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66" fillId="38" borderId="0" applyNumberFormat="0" applyBorder="0" applyAlignment="0" applyProtection="0">
      <alignment vertical="center"/>
    </xf>
    <xf numFmtId="0" fontId="9" fillId="0" borderId="0"/>
    <xf numFmtId="0" fontId="52" fillId="38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176" fontId="57" fillId="0" borderId="0">
      <protection locked="0"/>
    </xf>
    <xf numFmtId="0" fontId="52" fillId="41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69" fillId="3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66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176" fontId="53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61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176" fontId="54" fillId="0" borderId="0">
      <protection locked="0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0" fillId="0" borderId="0"/>
    <xf numFmtId="0" fontId="0" fillId="0" borderId="0">
      <alignment vertical="center"/>
    </xf>
    <xf numFmtId="41" fontId="0" fillId="0" borderId="0" applyFont="0" applyFill="0" applyBorder="0" applyAlignment="0" applyProtection="0"/>
    <xf numFmtId="0" fontId="0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0" fillId="0" borderId="0">
      <alignment vertical="center"/>
    </xf>
    <xf numFmtId="0" fontId="5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0" fillId="0" borderId="0"/>
    <xf numFmtId="0" fontId="67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/>
    <xf numFmtId="0" fontId="29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/>
    <xf numFmtId="0" fontId="56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17" fillId="0" borderId="0">
      <alignment vertical="center"/>
    </xf>
    <xf numFmtId="0" fontId="55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6" fillId="3" borderId="0" applyNumberFormat="0" applyBorder="0" applyAlignment="0" applyProtection="0">
      <alignment vertical="center"/>
    </xf>
    <xf numFmtId="0" fontId="0" fillId="0" borderId="0"/>
    <xf numFmtId="0" fontId="12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85" fillId="0" borderId="0" applyNumberFormat="0" applyFill="0" applyBorder="0" applyAlignment="0" applyProtection="0">
      <alignment vertical="top"/>
      <protection locked="0"/>
    </xf>
    <xf numFmtId="0" fontId="0" fillId="0" borderId="0" applyNumberFormat="0" applyFill="0" applyBorder="0" applyAlignment="0" applyProtection="0"/>
    <xf numFmtId="176" fontId="57" fillId="0" borderId="0">
      <protection locked="0"/>
    </xf>
    <xf numFmtId="0" fontId="62" fillId="39" borderId="0" applyNumberFormat="0" applyBorder="0" applyAlignment="0" applyProtection="0">
      <alignment vertical="center"/>
    </xf>
    <xf numFmtId="0" fontId="62" fillId="39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62" fillId="39" borderId="0" applyNumberFormat="0" applyBorder="0" applyAlignment="0" applyProtection="0">
      <alignment vertical="center"/>
    </xf>
    <xf numFmtId="0" fontId="62" fillId="39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62" fillId="39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2" fillId="39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56" fillId="39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176" fontId="57" fillId="0" borderId="0">
      <protection locked="0"/>
    </xf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8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38" fontId="0" fillId="0" borderId="0" applyFont="0" applyFill="0" applyBorder="0" applyAlignment="0" applyProtection="0"/>
    <xf numFmtId="0" fontId="62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2" fillId="39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89" fontId="0" fillId="0" borderId="0" applyFont="0" applyFill="0" applyBorder="0" applyAlignment="0" applyProtection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9" fillId="3" borderId="0" applyNumberFormat="0" applyBorder="0" applyAlignment="0" applyProtection="0">
      <alignment vertical="center"/>
    </xf>
    <xf numFmtId="0" fontId="69" fillId="3" borderId="0" applyNumberFormat="0" applyBorder="0" applyAlignment="0" applyProtection="0">
      <alignment vertical="center"/>
    </xf>
    <xf numFmtId="0" fontId="69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9" fillId="3" borderId="0" applyNumberFormat="0" applyBorder="0" applyAlignment="0" applyProtection="0">
      <alignment vertical="center"/>
    </xf>
    <xf numFmtId="0" fontId="69" fillId="3" borderId="0" applyNumberFormat="0" applyBorder="0" applyAlignment="0" applyProtection="0">
      <alignment vertical="center"/>
    </xf>
    <xf numFmtId="0" fontId="69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69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60" fillId="0" borderId="0">
      <protection locked="0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7" fillId="0" borderId="0">
      <protection locked="0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9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86" fontId="0" fillId="0" borderId="0" applyFont="0" applyFill="0" applyBorder="0" applyAlignment="0" applyProtection="0">
      <alignment vertical="center"/>
    </xf>
    <xf numFmtId="176" fontId="54" fillId="0" borderId="0">
      <protection locked="0"/>
    </xf>
    <xf numFmtId="190" fontId="0" fillId="0" borderId="0" applyFont="0" applyFill="0" applyBorder="0" applyAlignment="0" applyProtection="0"/>
    <xf numFmtId="191" fontId="0" fillId="0" borderId="0" applyFont="0" applyFill="0" applyBorder="0" applyAlignment="0" applyProtection="0"/>
    <xf numFmtId="176" fontId="53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7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60" fillId="0" borderId="0">
      <protection locked="0"/>
    </xf>
    <xf numFmtId="176" fontId="54" fillId="0" borderId="0">
      <protection locked="0"/>
    </xf>
    <xf numFmtId="43" fontId="0" fillId="0" borderId="0" applyFont="0" applyFill="0" applyBorder="0" applyAlignment="0" applyProtection="0">
      <alignment vertical="center"/>
    </xf>
    <xf numFmtId="192" fontId="0" fillId="0" borderId="0" applyFont="0" applyFill="0" applyBorder="0" applyAlignment="0" applyProtection="0"/>
    <xf numFmtId="0" fontId="59" fillId="0" borderId="0"/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88" fillId="0" borderId="0"/>
    <xf numFmtId="0" fontId="74" fillId="52" borderId="0" applyNumberFormat="0" applyBorder="0" applyAlignment="0" applyProtection="0"/>
    <xf numFmtId="0" fontId="74" fillId="53" borderId="0" applyNumberFormat="0" applyBorder="0" applyAlignment="0" applyProtection="0"/>
    <xf numFmtId="1" fontId="5" fillId="0" borderId="2">
      <alignment vertical="center"/>
      <protection locked="0"/>
    </xf>
    <xf numFmtId="193" fontId="5" fillId="0" borderId="2">
      <alignment vertical="center"/>
      <protection locked="0"/>
    </xf>
    <xf numFmtId="0" fontId="12" fillId="0" borderId="0"/>
    <xf numFmtId="40" fontId="0" fillId="0" borderId="0" applyFont="0" applyFill="0" applyBorder="0" applyAlignment="0" applyProtection="0"/>
    <xf numFmtId="0" fontId="89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</cellStyleXfs>
  <cellXfs count="274">
    <xf numFmtId="0" fontId="0" fillId="0" borderId="0" xfId="0" applyAlignment="1">
      <alignment vertical="center"/>
    </xf>
    <xf numFmtId="0" fontId="0" fillId="0" borderId="0" xfId="2802" applyFill="1"/>
    <xf numFmtId="0" fontId="1" fillId="0" borderId="0" xfId="2801" applyFont="1" applyFill="1" applyAlignment="1">
      <alignment horizontal="center" vertical="center"/>
    </xf>
    <xf numFmtId="1" fontId="2" fillId="0" borderId="0" xfId="2802" applyNumberFormat="1" applyFont="1" applyFill="1"/>
    <xf numFmtId="0" fontId="0" fillId="0" borderId="1" xfId="2801" applyFont="1" applyFill="1" applyBorder="1" applyAlignment="1">
      <alignment horizontal="center" vertical="center"/>
    </xf>
    <xf numFmtId="0" fontId="3" fillId="0" borderId="2" xfId="2801" applyFont="1" applyFill="1" applyBorder="1" applyAlignment="1">
      <alignment horizontal="center" vertical="center" wrapText="1"/>
    </xf>
    <xf numFmtId="1" fontId="3" fillId="0" borderId="2" xfId="2802" applyNumberFormat="1" applyFont="1" applyFill="1" applyBorder="1" applyAlignment="1">
      <alignment horizontal="center" vertical="center" wrapText="1"/>
    </xf>
    <xf numFmtId="1" fontId="0" fillId="0" borderId="2" xfId="2802" applyNumberFormat="1" applyFont="1" applyFill="1" applyBorder="1" applyAlignment="1">
      <alignment horizontal="center" vertical="center"/>
    </xf>
    <xf numFmtId="187" fontId="0" fillId="0" borderId="2" xfId="2803" applyNumberFormat="1" applyFont="1" applyFill="1" applyBorder="1" applyAlignment="1">
      <alignment vertical="center"/>
    </xf>
    <xf numFmtId="177" fontId="0" fillId="0" borderId="2" xfId="2803" applyNumberFormat="1" applyFont="1" applyFill="1" applyBorder="1" applyAlignment="1">
      <alignment vertical="center"/>
    </xf>
    <xf numFmtId="177" fontId="0" fillId="0" borderId="2" xfId="2803" applyNumberFormat="1" applyFont="1" applyFill="1" applyBorder="1" applyAlignment="1">
      <alignment vertical="center"/>
    </xf>
    <xf numFmtId="194" fontId="0" fillId="0" borderId="2" xfId="2803" applyNumberFormat="1" applyFont="1" applyFill="1" applyBorder="1" applyAlignment="1">
      <alignment vertical="center"/>
    </xf>
    <xf numFmtId="194" fontId="0" fillId="0" borderId="2" xfId="0" applyNumberFormat="1" applyFont="1" applyFill="1" applyBorder="1" applyAlignment="1">
      <alignment vertical="center"/>
    </xf>
    <xf numFmtId="1" fontId="0" fillId="0" borderId="2" xfId="2802" applyNumberFormat="1" applyFont="1" applyFill="1" applyBorder="1" applyAlignment="1">
      <alignment horizontal="left" vertical="center"/>
    </xf>
    <xf numFmtId="1" fontId="0" fillId="0" borderId="2" xfId="2802" applyNumberFormat="1" applyFont="1" applyFill="1" applyBorder="1" applyAlignment="1">
      <alignment horizontal="left" vertical="center"/>
    </xf>
    <xf numFmtId="187" fontId="0" fillId="0" borderId="2" xfId="2803" applyNumberFormat="1" applyFont="1" applyFill="1" applyBorder="1" applyAlignment="1">
      <alignment vertical="center"/>
    </xf>
    <xf numFmtId="194" fontId="0" fillId="0" borderId="2" xfId="0" applyNumberFormat="1" applyFont="1" applyFill="1" applyBorder="1" applyAlignment="1">
      <alignment vertical="center"/>
    </xf>
    <xf numFmtId="0" fontId="0" fillId="0" borderId="2" xfId="2802" applyFill="1" applyBorder="1"/>
    <xf numFmtId="0" fontId="0" fillId="0" borderId="2" xfId="2802" applyFill="1" applyBorder="1" applyAlignment="1"/>
    <xf numFmtId="0" fontId="0" fillId="0" borderId="2" xfId="2802" applyFill="1" applyBorder="1"/>
    <xf numFmtId="0" fontId="0" fillId="0" borderId="0" xfId="2801"/>
    <xf numFmtId="0" fontId="4" fillId="0" borderId="0" xfId="2801" applyFont="1"/>
    <xf numFmtId="0" fontId="1" fillId="0" borderId="0" xfId="2801" applyFont="1" applyAlignment="1">
      <alignment horizontal="center" vertical="center" wrapText="1"/>
    </xf>
    <xf numFmtId="0" fontId="1" fillId="0" borderId="0" xfId="2801" applyFont="1" applyAlignment="1">
      <alignment horizontal="center" vertical="center"/>
    </xf>
    <xf numFmtId="0" fontId="4" fillId="0" borderId="0" xfId="2801" applyFont="1" applyAlignment="1">
      <alignment horizontal="center" vertical="center"/>
    </xf>
    <xf numFmtId="0" fontId="3" fillId="0" borderId="2" xfId="2801" applyFont="1" applyBorder="1" applyAlignment="1">
      <alignment horizontal="center" vertical="center" wrapText="1"/>
    </xf>
    <xf numFmtId="0" fontId="3" fillId="0" borderId="2" xfId="2801" applyFont="1" applyFill="1" applyBorder="1" applyAlignment="1">
      <alignment horizontal="center" vertical="center" wrapText="1"/>
    </xf>
    <xf numFmtId="3" fontId="0" fillId="0" borderId="2" xfId="2801" applyNumberFormat="1" applyFont="1" applyFill="1" applyBorder="1" applyAlignment="1" applyProtection="1">
      <alignment horizontal="center" vertical="center"/>
    </xf>
    <xf numFmtId="187" fontId="0" fillId="0" borderId="2" xfId="2801" applyNumberFormat="1" applyFont="1" applyFill="1" applyBorder="1" applyAlignment="1" applyProtection="1">
      <alignment horizontal="right" vertical="center"/>
    </xf>
    <xf numFmtId="195" fontId="0" fillId="0" borderId="2" xfId="2801" applyNumberFormat="1" applyFont="1" applyFill="1" applyBorder="1" applyAlignment="1" applyProtection="1">
      <alignment horizontal="right" vertical="center"/>
    </xf>
    <xf numFmtId="3" fontId="0" fillId="0" borderId="2" xfId="2801" applyNumberFormat="1" applyFont="1" applyFill="1" applyBorder="1" applyAlignment="1" applyProtection="1">
      <alignment vertical="center"/>
    </xf>
    <xf numFmtId="187" fontId="0" fillId="0" borderId="2" xfId="2801" applyNumberFormat="1" applyFont="1" applyFill="1" applyBorder="1" applyAlignment="1">
      <alignment vertical="center"/>
    </xf>
    <xf numFmtId="195" fontId="0" fillId="0" borderId="2" xfId="2801" applyNumberFormat="1" applyFont="1" applyFill="1" applyBorder="1" applyAlignment="1" applyProtection="1">
      <alignment vertical="center"/>
    </xf>
    <xf numFmtId="187" fontId="0" fillId="0" borderId="2" xfId="2801" applyNumberFormat="1" applyFont="1" applyFill="1" applyBorder="1" applyAlignment="1">
      <alignment horizontal="right" vertical="center"/>
    </xf>
    <xf numFmtId="196" fontId="0" fillId="0" borderId="0" xfId="2801" applyNumberFormat="1"/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right" vertical="center"/>
    </xf>
    <xf numFmtId="1" fontId="3" fillId="0" borderId="2" xfId="0" applyNumberFormat="1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1" fontId="0" fillId="0" borderId="2" xfId="0" applyNumberFormat="1" applyFont="1" applyFill="1" applyBorder="1" applyAlignment="1">
      <alignment horizontal="center" vertical="center"/>
    </xf>
    <xf numFmtId="1" fontId="0" fillId="0" borderId="2" xfId="0" applyNumberFormat="1" applyFont="1" applyFill="1" applyBorder="1" applyAlignment="1">
      <alignment vertical="center"/>
    </xf>
    <xf numFmtId="1" fontId="0" fillId="0" borderId="2" xfId="0" applyNumberFormat="1" applyFont="1" applyFill="1" applyBorder="1" applyAlignment="1">
      <alignment vertical="center"/>
    </xf>
    <xf numFmtId="197" fontId="5" fillId="0" borderId="2" xfId="1138" applyNumberFormat="1" applyFont="1" applyFill="1" applyBorder="1" applyAlignment="1" applyProtection="1">
      <alignment vertical="center"/>
    </xf>
    <xf numFmtId="1" fontId="0" fillId="0" borderId="0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vertical="center"/>
    </xf>
    <xf numFmtId="194" fontId="3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1" fontId="0" fillId="0" borderId="3" xfId="2800" applyNumberFormat="1" applyFont="1" applyFill="1" applyBorder="1" applyAlignment="1">
      <alignment horizontal="center" vertical="center"/>
    </xf>
    <xf numFmtId="0" fontId="0" fillId="0" borderId="2" xfId="2452" applyFont="1" applyFill="1" applyBorder="1" applyAlignment="1">
      <alignment horizontal="right" vertical="center"/>
    </xf>
    <xf numFmtId="194" fontId="0" fillId="0" borderId="2" xfId="2452" applyNumberFormat="1" applyFont="1" applyFill="1" applyBorder="1" applyAlignment="1">
      <alignment horizontal="right" vertical="center"/>
    </xf>
    <xf numFmtId="194" fontId="0" fillId="0" borderId="2" xfId="0" applyNumberFormat="1" applyFont="1" applyFill="1" applyBorder="1" applyAlignment="1">
      <alignment horizontal="right" vertical="center"/>
    </xf>
    <xf numFmtId="1" fontId="0" fillId="0" borderId="3" xfId="2800" applyNumberFormat="1" applyFont="1" applyFill="1" applyBorder="1" applyAlignment="1">
      <alignment vertical="center"/>
    </xf>
    <xf numFmtId="0" fontId="0" fillId="0" borderId="2" xfId="335" applyFont="1" applyFill="1" applyBorder="1" applyAlignment="1">
      <alignment horizontal="right" vertical="center"/>
    </xf>
    <xf numFmtId="0" fontId="0" fillId="0" borderId="2" xfId="335" applyFont="1" applyFill="1" applyBorder="1" applyAlignment="1">
      <alignment horizontal="right" vertical="center"/>
    </xf>
    <xf numFmtId="1" fontId="0" fillId="0" borderId="3" xfId="2800" applyNumberFormat="1" applyFont="1" applyFill="1" applyBorder="1" applyAlignment="1">
      <alignment horizontal="left" vertical="center" indent="1"/>
    </xf>
    <xf numFmtId="0" fontId="6" fillId="0" borderId="2" xfId="0" applyFont="1" applyFill="1" applyBorder="1" applyAlignment="1">
      <alignment horizontal="right" vertical="center" wrapText="1"/>
    </xf>
    <xf numFmtId="0" fontId="0" fillId="0" borderId="2" xfId="0" applyFill="1" applyBorder="1" applyAlignment="1">
      <alignment horizontal="right" vertical="center"/>
    </xf>
    <xf numFmtId="0" fontId="0" fillId="0" borderId="2" xfId="0" applyFill="1" applyBorder="1" applyAlignment="1">
      <alignment horizontal="right" vertical="center"/>
    </xf>
    <xf numFmtId="187" fontId="0" fillId="0" borderId="2" xfId="2452" applyNumberFormat="1" applyFont="1" applyFill="1" applyBorder="1" applyAlignment="1">
      <alignment horizontal="right" vertical="center"/>
    </xf>
    <xf numFmtId="1" fontId="0" fillId="0" borderId="3" xfId="2800" applyNumberFormat="1" applyFont="1" applyFill="1" applyBorder="1" applyAlignment="1">
      <alignment horizontal="left" vertical="center"/>
    </xf>
    <xf numFmtId="187" fontId="0" fillId="0" borderId="0" xfId="0" applyNumberFormat="1" applyFill="1" applyBorder="1" applyAlignment="1">
      <alignment horizontal="right" vertical="center"/>
    </xf>
    <xf numFmtId="0" fontId="0" fillId="0" borderId="0" xfId="2423" applyFont="1" applyFill="1" applyAlignment="1">
      <alignment vertical="center"/>
    </xf>
    <xf numFmtId="0" fontId="0" fillId="2" borderId="0" xfId="2423" applyFont="1" applyFill="1" applyAlignment="1">
      <alignment vertical="center"/>
    </xf>
    <xf numFmtId="0" fontId="7" fillId="0" borderId="0" xfId="2445" applyFont="1" applyFill="1" applyAlignment="1">
      <alignment horizontal="center" vertical="center"/>
    </xf>
    <xf numFmtId="0" fontId="4" fillId="0" borderId="0" xfId="2445" applyFont="1" applyFill="1" applyAlignment="1">
      <alignment vertical="center"/>
    </xf>
    <xf numFmtId="0" fontId="8" fillId="0" borderId="0" xfId="2445" applyFont="1" applyFill="1" applyAlignment="1">
      <alignment vertical="center"/>
    </xf>
    <xf numFmtId="31" fontId="4" fillId="0" borderId="1" xfId="2445" applyNumberFormat="1" applyFont="1" applyFill="1" applyBorder="1" applyAlignment="1">
      <alignment horizontal="center" vertical="center"/>
    </xf>
    <xf numFmtId="0" fontId="4" fillId="0" borderId="1" xfId="2445" applyFont="1" applyFill="1" applyBorder="1" applyAlignment="1">
      <alignment horizontal="center" vertical="center"/>
    </xf>
    <xf numFmtId="0" fontId="8" fillId="0" borderId="0" xfId="2445" applyFont="1" applyFill="1" applyAlignment="1">
      <alignment horizontal="left" vertical="center"/>
    </xf>
    <xf numFmtId="0" fontId="4" fillId="0" borderId="4" xfId="2445" applyFont="1" applyFill="1" applyBorder="1" applyAlignment="1">
      <alignment horizontal="left" vertical="center" wrapText="1"/>
    </xf>
    <xf numFmtId="0" fontId="4" fillId="0" borderId="2" xfId="2445" applyFont="1" applyFill="1" applyBorder="1" applyAlignment="1">
      <alignment horizontal="center" vertical="center" wrapText="1"/>
    </xf>
    <xf numFmtId="0" fontId="4" fillId="0" borderId="3" xfId="2445" applyFont="1" applyFill="1" applyBorder="1" applyAlignment="1">
      <alignment horizontal="center" vertical="center"/>
    </xf>
    <xf numFmtId="0" fontId="4" fillId="0" borderId="5" xfId="2445" applyFont="1" applyFill="1" applyBorder="1" applyAlignment="1">
      <alignment horizontal="center" vertical="center"/>
    </xf>
    <xf numFmtId="0" fontId="4" fillId="0" borderId="6" xfId="2445" applyFont="1" applyFill="1" applyBorder="1" applyAlignment="1">
      <alignment horizontal="center" vertical="center"/>
    </xf>
    <xf numFmtId="0" fontId="4" fillId="0" borderId="7" xfId="2445" applyFont="1" applyFill="1" applyBorder="1" applyAlignment="1">
      <alignment horizontal="left" vertical="center" wrapText="1"/>
    </xf>
    <xf numFmtId="0" fontId="4" fillId="0" borderId="8" xfId="2445" applyFont="1" applyFill="1" applyBorder="1" applyAlignment="1">
      <alignment horizontal="center" vertical="center" wrapText="1"/>
    </xf>
    <xf numFmtId="0" fontId="4" fillId="0" borderId="9" xfId="2445" applyFont="1" applyFill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4" fillId="0" borderId="2" xfId="2445" applyFont="1" applyFill="1" applyBorder="1" applyAlignment="1">
      <alignment horizontal="center" vertical="center"/>
    </xf>
    <xf numFmtId="187" fontId="9" fillId="0" borderId="2" xfId="2445" applyNumberFormat="1" applyFont="1" applyFill="1" applyBorder="1" applyAlignment="1">
      <alignment horizontal="center" vertical="center" wrapText="1"/>
    </xf>
    <xf numFmtId="187" fontId="4" fillId="0" borderId="2" xfId="2445" applyNumberFormat="1" applyFont="1" applyFill="1" applyBorder="1" applyAlignment="1">
      <alignment horizontal="center" vertical="center" wrapText="1"/>
    </xf>
    <xf numFmtId="187" fontId="9" fillId="2" borderId="2" xfId="2445" applyNumberFormat="1" applyFont="1" applyFill="1" applyBorder="1" applyAlignment="1">
      <alignment horizontal="right" vertical="center" wrapText="1"/>
    </xf>
    <xf numFmtId="0" fontId="4" fillId="0" borderId="2" xfId="2445" applyFont="1" applyFill="1" applyBorder="1" applyAlignment="1">
      <alignment vertical="center"/>
    </xf>
    <xf numFmtId="187" fontId="10" fillId="0" borderId="2" xfId="2445" applyNumberFormat="1" applyFont="1" applyFill="1" applyBorder="1" applyAlignment="1">
      <alignment horizontal="right" vertical="center" wrapText="1"/>
    </xf>
    <xf numFmtId="187" fontId="9" fillId="0" borderId="2" xfId="2445" applyNumberFormat="1" applyFont="1" applyFill="1" applyBorder="1" applyAlignment="1">
      <alignment horizontal="right" vertical="center" wrapText="1"/>
    </xf>
    <xf numFmtId="0" fontId="4" fillId="2" borderId="2" xfId="2445" applyFont="1" applyFill="1" applyBorder="1" applyAlignment="1">
      <alignment vertical="center"/>
    </xf>
    <xf numFmtId="187" fontId="0" fillId="0" borderId="0" xfId="2423" applyNumberFormat="1" applyFont="1" applyFill="1" applyAlignment="1">
      <alignment vertical="center"/>
    </xf>
    <xf numFmtId="0" fontId="0" fillId="0" borderId="0" xfId="2423" applyFont="1" applyFill="1" applyAlignment="1">
      <alignment vertical="center" wrapText="1"/>
    </xf>
    <xf numFmtId="31" fontId="4" fillId="0" borderId="0" xfId="2445" applyNumberFormat="1" applyFont="1" applyFill="1" applyBorder="1" applyAlignment="1">
      <alignment horizontal="center" vertical="center"/>
    </xf>
    <xf numFmtId="0" fontId="4" fillId="0" borderId="11" xfId="2445" applyFont="1" applyFill="1" applyBorder="1" applyAlignment="1">
      <alignment horizontal="center" vertical="center" wrapText="1"/>
    </xf>
    <xf numFmtId="0" fontId="4" fillId="0" borderId="8" xfId="2446" applyFont="1" applyFill="1" applyBorder="1" applyAlignment="1">
      <alignment horizontal="center" vertical="center" wrapText="1"/>
    </xf>
    <xf numFmtId="0" fontId="4" fillId="0" borderId="12" xfId="2445" applyFont="1" applyFill="1" applyBorder="1" applyAlignment="1">
      <alignment horizontal="center" vertical="center" wrapText="1"/>
    </xf>
    <xf numFmtId="0" fontId="4" fillId="0" borderId="10" xfId="2446" applyFont="1" applyFill="1" applyBorder="1" applyAlignment="1">
      <alignment horizontal="center" vertical="center" wrapText="1"/>
    </xf>
    <xf numFmtId="0" fontId="11" fillId="0" borderId="0" xfId="699" applyFont="1" applyFill="1" applyAlignment="1">
      <alignment vertical="center" wrapText="1"/>
    </xf>
    <xf numFmtId="0" fontId="12" fillId="0" borderId="0" xfId="699" applyFont="1" applyFill="1" applyAlignment="1">
      <alignment vertical="center" wrapText="1"/>
    </xf>
    <xf numFmtId="0" fontId="12" fillId="0" borderId="0" xfId="699" applyFont="1" applyAlignment="1">
      <alignment vertical="center" wrapText="1"/>
    </xf>
    <xf numFmtId="0" fontId="12" fillId="0" borderId="0" xfId="699" applyFont="1" applyAlignment="1">
      <alignment horizontal="center" vertical="center" wrapText="1"/>
    </xf>
    <xf numFmtId="0" fontId="0" fillId="0" borderId="0" xfId="699" applyFont="1" applyAlignment="1">
      <alignment vertical="center" wrapText="1"/>
    </xf>
    <xf numFmtId="0" fontId="13" fillId="0" borderId="0" xfId="699" applyFont="1" applyAlignment="1" applyProtection="1">
      <alignment vertical="center" wrapText="1"/>
    </xf>
    <xf numFmtId="0" fontId="14" fillId="0" borderId="0" xfId="699" applyFont="1" applyAlignment="1" applyProtection="1">
      <alignment horizontal="center" vertical="center" wrapText="1"/>
    </xf>
    <xf numFmtId="0" fontId="12" fillId="0" borderId="0" xfId="699" applyFont="1" applyAlignment="1" applyProtection="1">
      <alignment vertical="center" wrapText="1"/>
      <protection locked="0"/>
    </xf>
    <xf numFmtId="0" fontId="12" fillId="0" borderId="0" xfId="699" applyFont="1" applyAlignment="1" applyProtection="1">
      <alignment horizontal="center" vertical="center" wrapText="1"/>
      <protection locked="0"/>
    </xf>
    <xf numFmtId="0" fontId="4" fillId="0" borderId="0" xfId="699" applyFont="1" applyAlignment="1">
      <alignment horizontal="right" vertical="center" wrapText="1"/>
    </xf>
    <xf numFmtId="0" fontId="15" fillId="3" borderId="8" xfId="699" applyFont="1" applyFill="1" applyBorder="1" applyAlignment="1" applyProtection="1">
      <alignment horizontal="center" vertical="center" wrapText="1"/>
    </xf>
    <xf numFmtId="0" fontId="3" fillId="0" borderId="8" xfId="699" applyFont="1" applyFill="1" applyBorder="1" applyAlignment="1" applyProtection="1">
      <alignment horizontal="center" vertical="center" wrapText="1"/>
    </xf>
    <xf numFmtId="177" fontId="3" fillId="0" borderId="8" xfId="699" applyNumberFormat="1" applyFont="1" applyFill="1" applyBorder="1" applyAlignment="1" applyProtection="1">
      <alignment horizontal="center" vertical="center" wrapText="1"/>
    </xf>
    <xf numFmtId="0" fontId="0" fillId="3" borderId="2" xfId="699" applyFont="1" applyFill="1" applyBorder="1" applyAlignment="1" applyProtection="1">
      <alignment vertical="center" wrapText="1"/>
    </xf>
    <xf numFmtId="0" fontId="0" fillId="0" borderId="2" xfId="699" applyFont="1" applyFill="1" applyBorder="1" applyAlignment="1" applyProtection="1">
      <alignment horizontal="center" vertical="center" wrapText="1"/>
    </xf>
    <xf numFmtId="0" fontId="0" fillId="0" borderId="2" xfId="699" applyFont="1" applyFill="1" applyBorder="1" applyAlignment="1" applyProtection="1">
      <alignment horizontal="right" vertical="center" wrapText="1"/>
    </xf>
    <xf numFmtId="198" fontId="0" fillId="0" borderId="2" xfId="699" applyNumberFormat="1" applyFont="1" applyFill="1" applyBorder="1" applyAlignment="1" applyProtection="1">
      <alignment horizontal="right" vertical="center" wrapText="1"/>
    </xf>
    <xf numFmtId="0" fontId="0" fillId="0" borderId="2" xfId="699" applyFont="1" applyFill="1" applyBorder="1" applyAlignment="1" applyProtection="1">
      <alignment vertical="center" wrapText="1"/>
    </xf>
    <xf numFmtId="199" fontId="4" fillId="0" borderId="2" xfId="699" applyNumberFormat="1" applyFont="1" applyFill="1" applyBorder="1" applyAlignment="1" applyProtection="1">
      <alignment horizontal="center" vertical="center" wrapText="1"/>
    </xf>
    <xf numFmtId="0" fontId="16" fillId="0" borderId="2" xfId="0" applyFont="1" applyFill="1" applyBorder="1" applyAlignment="1">
      <alignment horizontal="right" vertical="center"/>
    </xf>
    <xf numFmtId="0" fontId="16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right" vertical="center"/>
    </xf>
    <xf numFmtId="0" fontId="18" fillId="0" borderId="2" xfId="2430" applyFont="1" applyFill="1" applyBorder="1" applyAlignment="1">
      <alignment horizontal="right" vertical="center"/>
    </xf>
    <xf numFmtId="0" fontId="19" fillId="2" borderId="2" xfId="0" applyFont="1" applyFill="1" applyBorder="1" applyAlignment="1">
      <alignment horizontal="left" vertical="center" wrapText="1"/>
    </xf>
    <xf numFmtId="0" fontId="18" fillId="0" borderId="2" xfId="2430" applyFont="1" applyFill="1" applyBorder="1" applyAlignment="1">
      <alignment horizontal="center" vertical="center"/>
    </xf>
    <xf numFmtId="187" fontId="19" fillId="2" borderId="2" xfId="0" applyNumberFormat="1" applyFont="1" applyFill="1" applyBorder="1" applyAlignment="1">
      <alignment horizontal="left" vertical="center"/>
    </xf>
    <xf numFmtId="0" fontId="19" fillId="2" borderId="2" xfId="0" applyFont="1" applyFill="1" applyBorder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21" fillId="0" borderId="2" xfId="0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187" fontId="0" fillId="0" borderId="2" xfId="0" applyNumberFormat="1" applyBorder="1" applyAlignment="1">
      <alignment horizontal="right" vertical="center"/>
    </xf>
    <xf numFmtId="194" fontId="0" fillId="0" borderId="2" xfId="3" applyNumberFormat="1" applyFont="1" applyFill="1" applyBorder="1" applyAlignment="1" applyProtection="1">
      <alignment vertical="center"/>
    </xf>
    <xf numFmtId="187" fontId="0" fillId="4" borderId="2" xfId="0" applyNumberFormat="1" applyFill="1" applyBorder="1" applyAlignment="1">
      <alignment horizontal="right" vertical="center"/>
    </xf>
    <xf numFmtId="0" fontId="22" fillId="0" borderId="0" xfId="0" applyFont="1" applyAlignment="1">
      <alignment horizontal="center" vertical="center"/>
    </xf>
    <xf numFmtId="0" fontId="8" fillId="0" borderId="2" xfId="0" applyNumberFormat="1" applyFont="1" applyFill="1" applyBorder="1" applyAlignment="1" applyProtection="1">
      <alignment horizontal="center" vertical="center"/>
    </xf>
    <xf numFmtId="187" fontId="8" fillId="0" borderId="8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vertical="center"/>
    </xf>
    <xf numFmtId="0" fontId="8" fillId="0" borderId="3" xfId="0" applyNumberFormat="1" applyFont="1" applyFill="1" applyBorder="1" applyAlignment="1" applyProtection="1">
      <alignment vertical="center"/>
    </xf>
    <xf numFmtId="187" fontId="4" fillId="0" borderId="2" xfId="0" applyNumberFormat="1" applyFont="1" applyFill="1" applyBorder="1" applyAlignment="1" applyProtection="1">
      <alignment horizontal="right" vertical="center"/>
    </xf>
    <xf numFmtId="0" fontId="4" fillId="0" borderId="3" xfId="0" applyNumberFormat="1" applyFont="1" applyFill="1" applyBorder="1" applyAlignment="1" applyProtection="1">
      <alignment vertical="center"/>
    </xf>
    <xf numFmtId="3" fontId="23" fillId="0" borderId="13" xfId="0" applyNumberFormat="1" applyFont="1" applyFill="1" applyBorder="1" applyAlignment="1">
      <alignment horizontal="right" vertical="center" wrapText="1"/>
    </xf>
    <xf numFmtId="3" fontId="4" fillId="0" borderId="2" xfId="0" applyNumberFormat="1" applyFont="1" applyFill="1" applyBorder="1" applyAlignment="1" applyProtection="1">
      <alignment horizontal="right" vertical="center"/>
    </xf>
    <xf numFmtId="4" fontId="23" fillId="0" borderId="13" xfId="0" applyNumberFormat="1" applyFont="1" applyFill="1" applyBorder="1" applyAlignment="1">
      <alignment horizontal="right" vertical="center" wrapText="1"/>
    </xf>
    <xf numFmtId="0" fontId="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0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200" fontId="5" fillId="4" borderId="2" xfId="0" applyNumberFormat="1" applyFont="1" applyFill="1" applyBorder="1" applyAlignment="1">
      <alignment vertical="center"/>
    </xf>
    <xf numFmtId="194" fontId="5" fillId="5" borderId="2" xfId="0" applyNumberFormat="1" applyFont="1" applyFill="1" applyBorder="1" applyAlignment="1">
      <alignment vertical="center"/>
    </xf>
    <xf numFmtId="187" fontId="5" fillId="2" borderId="2" xfId="0" applyNumberFormat="1" applyFont="1" applyFill="1" applyBorder="1" applyAlignment="1" applyProtection="1">
      <alignment horizontal="left" vertical="center"/>
      <protection locked="0"/>
    </xf>
    <xf numFmtId="200" fontId="5" fillId="5" borderId="2" xfId="0" applyNumberFormat="1" applyFont="1" applyFill="1" applyBorder="1" applyAlignment="1">
      <alignment vertical="center"/>
    </xf>
    <xf numFmtId="200" fontId="5" fillId="0" borderId="2" xfId="0" applyNumberFormat="1" applyFont="1" applyFill="1" applyBorder="1" applyAlignment="1">
      <alignment vertical="center"/>
    </xf>
    <xf numFmtId="194" fontId="5" fillId="2" borderId="2" xfId="0" applyNumberFormat="1" applyFont="1" applyFill="1" applyBorder="1" applyAlignment="1" applyProtection="1">
      <alignment horizontal="left" vertical="center"/>
      <protection locked="0"/>
    </xf>
    <xf numFmtId="187" fontId="5" fillId="2" borderId="10" xfId="0" applyNumberFormat="1" applyFont="1" applyFill="1" applyBorder="1" applyAlignment="1" applyProtection="1">
      <alignment horizontal="left" vertical="center"/>
      <protection locked="0"/>
    </xf>
    <xf numFmtId="194" fontId="5" fillId="4" borderId="2" xfId="0" applyNumberFormat="1" applyFont="1" applyFill="1" applyBorder="1" applyAlignment="1" applyProtection="1">
      <alignment horizontal="left" vertical="center"/>
      <protection locked="0"/>
    </xf>
    <xf numFmtId="194" fontId="5" fillId="2" borderId="10" xfId="0" applyNumberFormat="1" applyFont="1" applyFill="1" applyBorder="1" applyAlignment="1" applyProtection="1">
      <alignment horizontal="left" vertical="center"/>
      <protection locked="0"/>
    </xf>
    <xf numFmtId="187" fontId="26" fillId="2" borderId="2" xfId="0" applyNumberFormat="1" applyFont="1" applyFill="1" applyBorder="1" applyAlignment="1" applyProtection="1">
      <alignment horizontal="left" vertical="center"/>
      <protection locked="0"/>
    </xf>
    <xf numFmtId="0" fontId="5" fillId="2" borderId="10" xfId="0" applyFont="1" applyFill="1" applyBorder="1" applyAlignment="1">
      <alignment vertical="center"/>
    </xf>
    <xf numFmtId="200" fontId="27" fillId="0" borderId="2" xfId="0" applyNumberFormat="1" applyFont="1" applyFill="1" applyBorder="1" applyAlignment="1">
      <alignment vertical="center"/>
    </xf>
    <xf numFmtId="200" fontId="5" fillId="0" borderId="2" xfId="0" applyNumberFormat="1" applyFont="1" applyFill="1" applyBorder="1" applyAlignment="1" applyProtection="1">
      <alignment vertical="center"/>
      <protection locked="0"/>
    </xf>
    <xf numFmtId="200" fontId="5" fillId="6" borderId="2" xfId="0" applyNumberFormat="1" applyFont="1" applyFill="1" applyBorder="1" applyAlignment="1">
      <alignment vertical="center"/>
    </xf>
    <xf numFmtId="200" fontId="5" fillId="6" borderId="2" xfId="0" applyNumberFormat="1" applyFont="1" applyFill="1" applyBorder="1" applyAlignment="1" applyProtection="1">
      <alignment vertical="center"/>
      <protection locked="0"/>
    </xf>
    <xf numFmtId="187" fontId="5" fillId="4" borderId="2" xfId="0" applyNumberFormat="1" applyFont="1" applyFill="1" applyBorder="1" applyAlignment="1" applyProtection="1">
      <alignment horizontal="left" vertical="center"/>
      <protection locked="0"/>
    </xf>
    <xf numFmtId="194" fontId="5" fillId="4" borderId="10" xfId="0" applyNumberFormat="1" applyFont="1" applyFill="1" applyBorder="1" applyAlignment="1" applyProtection="1">
      <alignment horizontal="left" vertical="center"/>
      <protection locked="0"/>
    </xf>
    <xf numFmtId="0" fontId="27" fillId="2" borderId="2" xfId="0" applyFont="1" applyFill="1" applyBorder="1" applyAlignment="1">
      <alignment vertical="center"/>
    </xf>
    <xf numFmtId="194" fontId="26" fillId="2" borderId="2" xfId="0" applyNumberFormat="1" applyFont="1" applyFill="1" applyBorder="1" applyAlignment="1" applyProtection="1">
      <alignment horizontal="left" vertical="center"/>
      <protection locked="0"/>
    </xf>
    <xf numFmtId="0" fontId="26" fillId="2" borderId="2" xfId="0" applyFont="1" applyFill="1" applyBorder="1" applyAlignment="1">
      <alignment vertical="center"/>
    </xf>
    <xf numFmtId="0" fontId="26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194" fontId="5" fillId="0" borderId="2" xfId="0" applyNumberFormat="1" applyFont="1" applyFill="1" applyBorder="1" applyAlignment="1">
      <alignment vertical="center"/>
    </xf>
    <xf numFmtId="187" fontId="5" fillId="0" borderId="2" xfId="0" applyNumberFormat="1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5" fillId="4" borderId="3" xfId="0" applyFont="1" applyFill="1" applyBorder="1" applyAlignment="1">
      <alignment vertical="center"/>
    </xf>
    <xf numFmtId="0" fontId="0" fillId="2" borderId="2" xfId="0" applyFont="1" applyFill="1" applyBorder="1" applyAlignment="1">
      <alignment vertical="center"/>
    </xf>
    <xf numFmtId="0" fontId="27" fillId="2" borderId="2" xfId="0" applyFont="1" applyFill="1" applyBorder="1" applyAlignment="1">
      <alignment horizontal="distributed" vertical="center"/>
    </xf>
    <xf numFmtId="0" fontId="0" fillId="0" borderId="0" xfId="0" applyFont="1" applyFill="1" applyBorder="1" applyAlignment="1">
      <alignment vertical="center"/>
    </xf>
    <xf numFmtId="200" fontId="26" fillId="0" borderId="0" xfId="0" applyNumberFormat="1" applyFont="1" applyFill="1" applyBorder="1" applyAlignment="1">
      <alignment vertical="center" wrapText="1"/>
    </xf>
    <xf numFmtId="0" fontId="0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200" fontId="0" fillId="2" borderId="0" xfId="0" applyNumberFormat="1" applyFont="1" applyFill="1" applyAlignment="1">
      <alignment vertical="center"/>
    </xf>
    <xf numFmtId="194" fontId="0" fillId="2" borderId="0" xfId="0" applyNumberFormat="1" applyFont="1" applyFill="1" applyAlignment="1">
      <alignment vertical="center"/>
    </xf>
    <xf numFmtId="200" fontId="0" fillId="0" borderId="0" xfId="0" applyNumberFormat="1" applyFont="1" applyFill="1" applyAlignment="1">
      <alignment vertical="center"/>
    </xf>
    <xf numFmtId="194" fontId="0" fillId="0" borderId="0" xfId="0" applyNumberFormat="1" applyFont="1" applyFill="1" applyAlignment="1">
      <alignment vertical="center"/>
    </xf>
    <xf numFmtId="0" fontId="0" fillId="0" borderId="0" xfId="0" applyFont="1" applyFill="1" applyAlignment="1">
      <alignment horizontal="right" vertical="center"/>
    </xf>
    <xf numFmtId="0" fontId="25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200" fontId="3" fillId="0" borderId="2" xfId="0" applyNumberFormat="1" applyFont="1" applyFill="1" applyBorder="1" applyAlignment="1">
      <alignment horizontal="center" vertical="center" wrapText="1"/>
    </xf>
    <xf numFmtId="200" fontId="3" fillId="0" borderId="2" xfId="0" applyNumberFormat="1" applyFont="1" applyFill="1" applyBorder="1" applyAlignment="1">
      <alignment horizontal="center" vertical="center"/>
    </xf>
    <xf numFmtId="194" fontId="3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/>
    </xf>
    <xf numFmtId="187" fontId="5" fillId="0" borderId="2" xfId="0" applyNumberFormat="1" applyFont="1" applyFill="1" applyBorder="1" applyAlignment="1" applyProtection="1">
      <alignment horizontal="left" vertical="center"/>
      <protection locked="0"/>
    </xf>
    <xf numFmtId="194" fontId="5" fillId="0" borderId="2" xfId="0" applyNumberFormat="1" applyFont="1" applyFill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>
      <alignment vertical="center"/>
    </xf>
    <xf numFmtId="0" fontId="26" fillId="0" borderId="2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distributed" vertical="center"/>
    </xf>
    <xf numFmtId="0" fontId="12" fillId="0" borderId="0" xfId="2449" applyFill="1"/>
    <xf numFmtId="0" fontId="12" fillId="0" borderId="0" xfId="2449" applyFill="1" applyAlignment="1">
      <alignment wrapText="1"/>
    </xf>
    <xf numFmtId="201" fontId="12" fillId="0" borderId="0" xfId="2449" applyNumberFormat="1" applyFill="1"/>
    <xf numFmtId="0" fontId="0" fillId="0" borderId="0" xfId="0" applyFont="1" applyFill="1" applyAlignment="1">
      <alignment horizontal="left" vertical="center"/>
    </xf>
    <xf numFmtId="0" fontId="12" fillId="0" borderId="0" xfId="0" applyFont="1" applyFill="1"/>
    <xf numFmtId="177" fontId="12" fillId="0" borderId="0" xfId="0" applyNumberFormat="1" applyFont="1" applyFill="1"/>
    <xf numFmtId="0" fontId="12" fillId="0" borderId="0" xfId="0" applyFont="1" applyFill="1" applyAlignment="1">
      <alignment vertical="center" wrapText="1"/>
    </xf>
    <xf numFmtId="0" fontId="14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right" vertical="center" wrapText="1"/>
    </xf>
    <xf numFmtId="197" fontId="5" fillId="0" borderId="2" xfId="1138" applyNumberFormat="1" applyFont="1" applyFill="1" applyBorder="1" applyAlignment="1" applyProtection="1">
      <alignment horizontal="center" vertical="center"/>
    </xf>
    <xf numFmtId="49" fontId="5" fillId="0" borderId="2" xfId="1138" applyNumberFormat="1" applyFont="1" applyFill="1" applyBorder="1" applyAlignment="1" applyProtection="1">
      <alignment horizontal="center" vertical="center"/>
    </xf>
    <xf numFmtId="177" fontId="4" fillId="0" borderId="2" xfId="1138" applyNumberFormat="1" applyFont="1" applyFill="1" applyBorder="1" applyAlignment="1" applyProtection="1">
      <alignment horizontal="right" vertical="center" wrapText="1"/>
    </xf>
    <xf numFmtId="177" fontId="4" fillId="0" borderId="2" xfId="1138" applyNumberFormat="1" applyFont="1" applyFill="1" applyBorder="1" applyAlignment="1" applyProtection="1">
      <alignment horizontal="right" vertical="center" wrapText="1"/>
    </xf>
    <xf numFmtId="194" fontId="4" fillId="0" borderId="2" xfId="3" applyNumberFormat="1" applyFont="1" applyFill="1" applyBorder="1" applyAlignment="1" applyProtection="1">
      <alignment horizontal="right" vertical="center"/>
    </xf>
    <xf numFmtId="3" fontId="4" fillId="0" borderId="13" xfId="0" applyNumberFormat="1" applyFont="1" applyFill="1" applyBorder="1" applyAlignment="1">
      <alignment horizontal="right" vertical="center" wrapText="1"/>
    </xf>
    <xf numFmtId="3" fontId="4" fillId="0" borderId="13" xfId="0" applyNumberFormat="1" applyFont="1" applyFill="1" applyBorder="1" applyAlignment="1">
      <alignment horizontal="right" vertical="center" wrapText="1"/>
    </xf>
    <xf numFmtId="4" fontId="4" fillId="0" borderId="13" xfId="0" applyNumberFormat="1" applyFont="1" applyFill="1" applyBorder="1" applyAlignment="1">
      <alignment horizontal="right" vertical="center" wrapText="1"/>
    </xf>
    <xf numFmtId="49" fontId="5" fillId="0" borderId="8" xfId="1138" applyNumberFormat="1" applyFont="1" applyFill="1" applyBorder="1" applyAlignment="1" applyProtection="1">
      <alignment horizontal="center" vertical="center"/>
    </xf>
    <xf numFmtId="197" fontId="5" fillId="0" borderId="8" xfId="1138" applyNumberFormat="1" applyFont="1" applyFill="1" applyBorder="1" applyAlignment="1" applyProtection="1">
      <alignment vertical="center"/>
    </xf>
    <xf numFmtId="177" fontId="4" fillId="0" borderId="8" xfId="1138" applyNumberFormat="1" applyFont="1" applyFill="1" applyBorder="1" applyAlignment="1" applyProtection="1">
      <alignment horizontal="right" vertical="center" wrapText="1"/>
    </xf>
    <xf numFmtId="3" fontId="4" fillId="0" borderId="14" xfId="0" applyNumberFormat="1" applyFont="1" applyFill="1" applyBorder="1" applyAlignment="1">
      <alignment horizontal="right" vertical="center" wrapText="1"/>
    </xf>
    <xf numFmtId="201" fontId="4" fillId="0" borderId="2" xfId="2449" applyNumberFormat="1" applyFont="1" applyFill="1" applyBorder="1" applyAlignment="1">
      <alignment horizontal="right" vertical="center"/>
    </xf>
    <xf numFmtId="3" fontId="4" fillId="0" borderId="2" xfId="0" applyNumberFormat="1" applyFont="1" applyFill="1" applyBorder="1" applyAlignment="1">
      <alignment horizontal="right" vertical="center" wrapText="1"/>
    </xf>
    <xf numFmtId="194" fontId="12" fillId="0" borderId="0" xfId="3" applyNumberFormat="1" applyFont="1" applyFill="1" applyBorder="1" applyAlignment="1" applyProtection="1"/>
    <xf numFmtId="177" fontId="12" fillId="0" borderId="0" xfId="2449" applyNumberFormat="1" applyFill="1"/>
    <xf numFmtId="0" fontId="0" fillId="0" borderId="0" xfId="2442" applyFill="1" applyAlignment="1">
      <alignment vertical="center" wrapText="1"/>
    </xf>
    <xf numFmtId="0" fontId="0" fillId="0" borderId="0" xfId="2442" applyFill="1">
      <alignment vertical="center"/>
    </xf>
    <xf numFmtId="0" fontId="1" fillId="0" borderId="0" xfId="2442" applyFont="1" applyFill="1" applyAlignment="1">
      <alignment horizontal="center" vertical="center" wrapText="1"/>
    </xf>
    <xf numFmtId="0" fontId="0" fillId="0" borderId="0" xfId="2442" applyFont="1" applyFill="1" applyAlignment="1">
      <alignment horizontal="center" vertical="center"/>
    </xf>
    <xf numFmtId="0" fontId="3" fillId="0" borderId="2" xfId="2442" applyFont="1" applyFill="1" applyBorder="1" applyAlignment="1">
      <alignment horizontal="center" vertical="center" wrapText="1"/>
    </xf>
    <xf numFmtId="1" fontId="0" fillId="0" borderId="3" xfId="2450" applyNumberFormat="1" applyFont="1" applyFill="1" applyBorder="1" applyAlignment="1">
      <alignment horizontal="center" vertical="center"/>
    </xf>
    <xf numFmtId="0" fontId="4" fillId="0" borderId="2" xfId="335" applyFont="1" applyFill="1" applyBorder="1">
      <alignment vertical="center"/>
    </xf>
    <xf numFmtId="194" fontId="4" fillId="0" borderId="2" xfId="2442" applyNumberFormat="1" applyFont="1" applyFill="1" applyBorder="1">
      <alignment vertical="center"/>
    </xf>
    <xf numFmtId="1" fontId="0" fillId="0" borderId="3" xfId="2450" applyNumberFormat="1" applyFont="1" applyFill="1" applyBorder="1" applyAlignment="1">
      <alignment vertical="center"/>
    </xf>
    <xf numFmtId="0" fontId="19" fillId="0" borderId="2" xfId="0" applyFont="1" applyFill="1" applyBorder="1" applyAlignment="1">
      <alignment vertical="center" wrapText="1"/>
    </xf>
    <xf numFmtId="0" fontId="4" fillId="0" borderId="2" xfId="2442" applyFont="1" applyFill="1" applyBorder="1">
      <alignment vertical="center"/>
    </xf>
    <xf numFmtId="1" fontId="29" fillId="0" borderId="3" xfId="2450" applyNumberFormat="1" applyFont="1" applyFill="1" applyBorder="1" applyAlignment="1">
      <alignment vertical="center"/>
    </xf>
    <xf numFmtId="0" fontId="30" fillId="0" borderId="0" xfId="2448" applyFont="1" applyFill="1"/>
    <xf numFmtId="0" fontId="0" fillId="0" borderId="0" xfId="2448" applyFill="1"/>
    <xf numFmtId="0" fontId="3" fillId="0" borderId="0" xfId="2448" applyFont="1"/>
    <xf numFmtId="0" fontId="3" fillId="0" borderId="0" xfId="2448" applyFont="1" applyFill="1"/>
    <xf numFmtId="0" fontId="0" fillId="0" borderId="0" xfId="2448" applyFont="1" applyBorder="1"/>
    <xf numFmtId="0" fontId="0" fillId="0" borderId="0" xfId="2448" applyBorder="1"/>
    <xf numFmtId="0" fontId="13" fillId="0" borderId="0" xfId="2448" applyFont="1" applyFill="1" applyBorder="1" applyAlignment="1">
      <alignment horizontal="center"/>
    </xf>
    <xf numFmtId="0" fontId="4" fillId="0" borderId="0" xfId="2448" applyFont="1" applyFill="1" applyBorder="1" applyAlignment="1">
      <alignment vertical="center"/>
    </xf>
    <xf numFmtId="0" fontId="4" fillId="0" borderId="0" xfId="2448" applyFont="1" applyFill="1" applyBorder="1"/>
    <xf numFmtId="0" fontId="4" fillId="0" borderId="0" xfId="2448" applyFont="1" applyFill="1" applyBorder="1" applyAlignment="1">
      <alignment horizontal="right"/>
    </xf>
    <xf numFmtId="1" fontId="4" fillId="0" borderId="2" xfId="2448" applyNumberFormat="1" applyFont="1" applyFill="1" applyBorder="1" applyAlignment="1" applyProtection="1">
      <alignment horizontal="center" vertical="center"/>
      <protection locked="0"/>
    </xf>
    <xf numFmtId="0" fontId="4" fillId="0" borderId="2" xfId="2448" applyFont="1" applyFill="1" applyBorder="1" applyAlignment="1">
      <alignment horizontal="center" vertical="center" wrapText="1"/>
    </xf>
    <xf numFmtId="0" fontId="4" fillId="0" borderId="2" xfId="2448" applyFont="1" applyFill="1" applyBorder="1" applyAlignment="1">
      <alignment horizontal="center" vertical="center"/>
    </xf>
    <xf numFmtId="0" fontId="4" fillId="0" borderId="2" xfId="2448" applyFont="1" applyFill="1" applyBorder="1" applyAlignment="1">
      <alignment horizontal="right" vertical="center" wrapText="1"/>
    </xf>
    <xf numFmtId="1" fontId="4" fillId="0" borderId="2" xfId="2448" applyNumberFormat="1" applyFont="1" applyFill="1" applyBorder="1" applyAlignment="1">
      <alignment horizontal="right" vertical="center" wrapText="1"/>
    </xf>
    <xf numFmtId="1" fontId="4" fillId="0" borderId="2" xfId="2448" applyNumberFormat="1" applyFont="1" applyFill="1" applyBorder="1" applyAlignment="1" applyProtection="1">
      <alignment horizontal="left" vertical="center"/>
      <protection locked="0"/>
    </xf>
    <xf numFmtId="0" fontId="4" fillId="0" borderId="2" xfId="2448" applyFont="1" applyFill="1" applyBorder="1" applyAlignment="1">
      <alignment horizontal="right" vertical="center"/>
    </xf>
    <xf numFmtId="0" fontId="4" fillId="0" borderId="2" xfId="2448" applyFont="1" applyFill="1" applyBorder="1" applyAlignment="1">
      <alignment horizontal="left" vertical="center"/>
    </xf>
    <xf numFmtId="0" fontId="4" fillId="2" borderId="2" xfId="2448" applyFont="1" applyFill="1" applyBorder="1" applyAlignment="1">
      <alignment horizontal="right" vertical="center"/>
    </xf>
    <xf numFmtId="3" fontId="4" fillId="0" borderId="2" xfId="0" applyNumberFormat="1" applyFont="1" applyFill="1" applyBorder="1" applyAlignment="1">
      <alignment horizontal="left" vertical="center"/>
    </xf>
    <xf numFmtId="1" fontId="4" fillId="0" borderId="2" xfId="2448" applyNumberFormat="1" applyFont="1" applyFill="1" applyBorder="1" applyAlignment="1" applyProtection="1">
      <alignment horizontal="right" vertical="center"/>
      <protection locked="0"/>
    </xf>
    <xf numFmtId="1" fontId="4" fillId="2" borderId="2" xfId="2448" applyNumberFormat="1" applyFont="1" applyFill="1" applyBorder="1" applyAlignment="1" applyProtection="1">
      <alignment horizontal="right" vertical="center"/>
      <protection locked="0"/>
    </xf>
    <xf numFmtId="0" fontId="4" fillId="0" borderId="2" xfId="2448" applyFont="1" applyFill="1" applyBorder="1" applyAlignment="1">
      <alignment vertical="center"/>
    </xf>
    <xf numFmtId="1" fontId="4" fillId="0" borderId="2" xfId="2448" applyNumberFormat="1" applyFont="1" applyFill="1" applyBorder="1" applyAlignment="1" applyProtection="1">
      <alignment vertical="center"/>
      <protection locked="0"/>
    </xf>
    <xf numFmtId="0" fontId="4" fillId="0" borderId="2" xfId="2448" applyFont="1" applyBorder="1" applyAlignment="1">
      <alignment vertical="center"/>
    </xf>
    <xf numFmtId="0" fontId="4" fillId="2" borderId="2" xfId="2448" applyFont="1" applyFill="1" applyBorder="1" applyAlignment="1">
      <alignment vertical="center"/>
    </xf>
    <xf numFmtId="0" fontId="17" fillId="0" borderId="2" xfId="2448" applyFont="1" applyFill="1" applyBorder="1" applyAlignment="1">
      <alignment vertical="center"/>
    </xf>
    <xf numFmtId="0" fontId="4" fillId="0" borderId="2" xfId="2451" applyNumberFormat="1" applyFont="1" applyFill="1" applyBorder="1" applyAlignment="1" applyProtection="1">
      <alignment vertical="center"/>
    </xf>
    <xf numFmtId="0" fontId="4" fillId="0" borderId="2" xfId="2448" applyFont="1" applyBorder="1" applyAlignment="1">
      <alignment horizontal="justify" vertical="center"/>
    </xf>
    <xf numFmtId="0" fontId="4" fillId="0" borderId="2" xfId="2448" applyFont="1" applyBorder="1" applyAlignment="1">
      <alignment horizontal="right" vertical="center"/>
    </xf>
    <xf numFmtId="0" fontId="0" fillId="0" borderId="0" xfId="2448"/>
    <xf numFmtId="0" fontId="31" fillId="0" borderId="0" xfId="2448" applyFont="1" applyFill="1" applyAlignment="1">
      <alignment horizontal="center"/>
    </xf>
    <xf numFmtId="0" fontId="4" fillId="0" borderId="0" xfId="2448" applyFont="1" applyFill="1" applyAlignment="1">
      <alignment horizontal="right"/>
    </xf>
    <xf numFmtId="0" fontId="4" fillId="0" borderId="0" xfId="2448" applyFont="1" applyFill="1" applyBorder="1" applyAlignment="1">
      <alignment horizontal="right" vertical="center" wrapText="1"/>
    </xf>
  </cellXfs>
  <cellStyles count="280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差_gdp" xfId="49"/>
    <cellStyle name="差_2008年全省汇总收支计算表_2012年年底教育项目调整支出汇总表（程科长）" xfId="50"/>
    <cellStyle name="百_2005-18_一审汇总" xfId="51"/>
    <cellStyle name="°_副本2006-2新_2011结算单定稿" xfId="52"/>
    <cellStyle name="百_NJ18-17_人大汇报5.8_2013年教科文科预算表" xfId="53"/>
    <cellStyle name="好_县区小报告_2012年年底教育项目调整支出汇总表（程科长）" xfId="54"/>
    <cellStyle name="好_2010省对市县转移支付测算表(10-21）" xfId="55"/>
    <cellStyle name="°_2006-2_一审汇总1.27" xfId="56"/>
    <cellStyle name="_综合数据_人大汇报5.8" xfId="57"/>
    <cellStyle name="百_2005-18_汇报姜局2.16" xfId="58"/>
    <cellStyle name="百_NJ17-26_一审汇总1.27" xfId="59"/>
    <cellStyle name="货_NJ18-15_一审汇总1.27" xfId="60"/>
    <cellStyle name="好_行政(燃修费)_民生政策最低支出需求_2012年年底教育项目调整支出汇总表（程科长）" xfId="61"/>
    <cellStyle name="好_34青海" xfId="62"/>
    <cellStyle name="_17_基金平衡表5.8" xfId="63"/>
    <cellStyle name="Accent2 - 40%" xfId="64"/>
    <cellStyle name="_2005-18_一审汇总" xfId="65"/>
    <cellStyle name="3_04-19_2013年" xfId="66"/>
    <cellStyle name="_综合数据_市直提前告知" xfId="67"/>
    <cellStyle name="百_NJ17-18_人大汇报5.8_2013年教科文科预算表" xfId="68"/>
    <cellStyle name="百_NJ17-23_人大汇报5.8_2013年教科文科预算表" xfId="69"/>
    <cellStyle name="好_2007年中央财政与河南省财政年终决算结算单" xfId="70"/>
    <cellStyle name="千_NJ09-05_市直提前告知_2013年教科文科预算表" xfId="71"/>
    <cellStyle name="_定稿_增消两税2012" xfId="72"/>
    <cellStyle name="千_NJ17-26_2013年" xfId="73"/>
    <cellStyle name="百_NJ17-47_人大汇报5.8" xfId="74"/>
    <cellStyle name="_NJ17-24_汇报姜局2.16" xfId="75"/>
    <cellStyle name="货_报市长" xfId="76"/>
    <cellStyle name="百_NJ17-36_人大汇报5.8_2013年教科文科预算表" xfId="77"/>
    <cellStyle name="百_04-19" xfId="78"/>
    <cellStyle name="_2005-17_基金平衡表5.8" xfId="79"/>
    <cellStyle name="百_NJ17-62_基金平衡表5.8" xfId="80"/>
    <cellStyle name="_Book3_一审汇总1.27" xfId="81"/>
    <cellStyle name="好_一审汇总" xfId="82"/>
    <cellStyle name="3_03-17_市直提前告知" xfId="83"/>
    <cellStyle name="差_20 2007年河南结算单_2012年年底教育项目调整支出汇总表（程科长）" xfId="84"/>
    <cellStyle name="百_NJ17-26" xfId="85"/>
    <cellStyle name="°_1_汇报姜局2.16" xfId="86"/>
    <cellStyle name="货_NJ18-15" xfId="87"/>
    <cellStyle name="_副本2006-2_人大汇报5.8_2013年教科文科预算表" xfId="88"/>
    <cellStyle name="_副本2006-2_2013年" xfId="89"/>
    <cellStyle name="百_NJ18-34_基金平衡表5.8" xfId="90"/>
    <cellStyle name="?¡ì?" xfId="91"/>
    <cellStyle name="百_NJ09-07_基金平衡表5.8" xfId="92"/>
    <cellStyle name="百_NJ17-33_人大汇报5.8" xfId="93"/>
    <cellStyle name="百_NJ17-28_人大汇报5.8" xfId="94"/>
    <cellStyle name="货币[0] 3" xfId="95"/>
    <cellStyle name="?§??[" xfId="96"/>
    <cellStyle name="_NJ17-24_基金平衡表5.8" xfId="97"/>
    <cellStyle name="百_NJ17-62_基金平衡表2.3" xfId="98"/>
    <cellStyle name="常_人大汇报5.8" xfId="99"/>
    <cellStyle name="_定稿_市直提前告知_2013年教科文科预算表" xfId="100"/>
    <cellStyle name="百_NJ17-07_汇报姜局2.16" xfId="101"/>
    <cellStyle name="差_2006年28四川" xfId="102"/>
    <cellStyle name="百_NJ09-03_基金平衡表2.3" xfId="103"/>
    <cellStyle name="?§??·" xfId="104"/>
    <cellStyle name="3_04-19_一审汇总1.27" xfId="105"/>
    <cellStyle name="差_一般预算支出口径剔除表_2012年年底教育项目调整支出汇总表（程科长）" xfId="106"/>
    <cellStyle name="??¨¬_2011结算单定稿" xfId="107"/>
    <cellStyle name="百_NJ09-05_一审汇总" xfId="108"/>
    <cellStyle name="°_汇报姜局2.16" xfId="109"/>
    <cellStyle name="百_NJ17-47_报市长" xfId="110"/>
    <cellStyle name="_副本2006-2新_人大汇报5.8_2013年教科文科预算表" xfId="111"/>
    <cellStyle name="货币[0] 2" xfId="112"/>
    <cellStyle name="百_NJ17-19_报市长" xfId="113"/>
    <cellStyle name="好_县市旗测算-新科目（20080627）_不含人员经费系数_2012年年底教育项目调整支出汇总表（程科长）" xfId="114"/>
    <cellStyle name="百_NJ18-03_2011结算单定稿" xfId="115"/>
    <cellStyle name="好_复件 复件 2010年预算表格－2010-03-26-（含表间 公式）" xfId="116"/>
    <cellStyle name="好_平邑_2012年年底教育项目调整支出汇总表（程科长）" xfId="117"/>
    <cellStyle name="百_NJ09-05_报市长" xfId="118"/>
    <cellStyle name="°_17_报市长" xfId="119"/>
    <cellStyle name="3_2005-19_增消两税2012" xfId="120"/>
    <cellStyle name="°_17_人大汇报5.8_2013年教科文科预算表" xfId="121"/>
    <cellStyle name="百_NJ18-34_2011结算单定稿" xfId="122"/>
    <cellStyle name="_2005-17_汇报姜局2.16" xfId="123"/>
    <cellStyle name="Ç§·" xfId="124"/>
    <cellStyle name="°_1_人大汇报5.8_2013年教科文科预算表" xfId="125"/>
    <cellStyle name="百_NJ09-07_2011结算单定稿" xfId="126"/>
    <cellStyle name="差_2007一般预算支出口径剔除表" xfId="127"/>
    <cellStyle name="_2013年" xfId="128"/>
    <cellStyle name="百_NJ18-03_基金平衡表5.8" xfId="129"/>
    <cellStyle name="_NJ17-26_市直提前告知_2013年教科文科预算表" xfId="130"/>
    <cellStyle name="百_NJ18-17_增消两税2012" xfId="131"/>
    <cellStyle name="_2005-09_人大汇报5.8" xfId="132"/>
    <cellStyle name="百_NJ18-34_基金平衡表2.3" xfId="133"/>
    <cellStyle name="百_NJ17-62_人大汇报5.8_2013年教科文科预算表" xfId="134"/>
    <cellStyle name="百_2005-19" xfId="135"/>
    <cellStyle name="»õ±ò[0]" xfId="136"/>
    <cellStyle name="3_04-19_一审汇总" xfId="137"/>
    <cellStyle name="Currency [0]" xfId="138"/>
    <cellStyle name="百_NJ18-08" xfId="139"/>
    <cellStyle name="百_NJ18-13" xfId="140"/>
    <cellStyle name="_2003-17_汇报姜局2.16" xfId="141"/>
    <cellStyle name="_NJ17-24_基金平衡表2.3" xfId="142"/>
    <cellStyle name="³£_人大汇报5.8_2013年教科文科预算表" xfId="143"/>
    <cellStyle name="_2003-17_基金平衡表5.8" xfId="144"/>
    <cellStyle name="百_NJ18-19_2013年" xfId="145"/>
    <cellStyle name="°_综合数据_市直提前告知" xfId="146"/>
    <cellStyle name="差_Book2" xfId="147"/>
    <cellStyle name="°_纵横对比_汇报姜局2.16" xfId="148"/>
    <cellStyle name="_NJ18-27_人大汇报5.8_2013年教科文科预算表" xfId="149"/>
    <cellStyle name="°_2003-17_汇报姜局2.16" xfId="150"/>
    <cellStyle name="百_NJ17-16_一审汇总" xfId="151"/>
    <cellStyle name="百_NJ17-21_一审汇总" xfId="152"/>
    <cellStyle name="差_转移支付" xfId="153"/>
    <cellStyle name="_NJ09-05_人大汇报5.8_2013年教科文科预算表" xfId="154"/>
    <cellStyle name="百_NJ18-04_市直提前告知_2013年教科文科预算表" xfId="155"/>
    <cellStyle name="差_行政（人员）_县市旗测算-新科目（含人口规模效应）" xfId="156"/>
    <cellStyle name="百_2005-18" xfId="157"/>
    <cellStyle name="_2003-17_报市长" xfId="158"/>
    <cellStyle name="百_NJ18-12" xfId="159"/>
    <cellStyle name="百_NJ18-07" xfId="160"/>
    <cellStyle name="?¡ì?_2011结算单定稿" xfId="161"/>
    <cellStyle name="_17_2011结算单定稿" xfId="162"/>
    <cellStyle name="°_综合数据_人大汇报5.8_2013年教科文科预算表" xfId="163"/>
    <cellStyle name="_NJ17-25_基金平衡表2.3" xfId="164"/>
    <cellStyle name="好_卫生(按照总人口测算）—20080416_民生政策最低支出需求_2012年年底教育项目调整支出汇总表（程科长）" xfId="165"/>
    <cellStyle name="差_县市旗测算-新科目（20080626）_不含人员经费系数" xfId="166"/>
    <cellStyle name="百_NJ17-36_市直提前告知" xfId="167"/>
    <cellStyle name="好_gdp" xfId="168"/>
    <cellStyle name="»õ±ò_10" xfId="169"/>
    <cellStyle name="百_NJ17-19_市直提前告知_2013年教科文科预算表" xfId="170"/>
    <cellStyle name="_基金平衡表2.3" xfId="171"/>
    <cellStyle name="°_05_基金平衡表5.8" xfId="172"/>
    <cellStyle name="_05_基金平衡表2.3" xfId="173"/>
    <cellStyle name="差_教育(按照总人口测算）—20080416_不含人员经费系数_2012年年底教育项目调整支出汇总表（程科长）" xfId="174"/>
    <cellStyle name="百_NJ18-01_报市长" xfId="175"/>
    <cellStyle name="百_NJ17-60_2013年" xfId="176"/>
    <cellStyle name="_定稿_市直提前告知" xfId="177"/>
    <cellStyle name="??ì_2011结算单定稿" xfId="178"/>
    <cellStyle name="百_NJ17-22_2011结算单定稿" xfId="179"/>
    <cellStyle name="好_市辖区测算20080510_2012年年底教育项目调整支出汇总表（程科长）" xfId="180"/>
    <cellStyle name="百_封面_市直提前告知" xfId="181"/>
    <cellStyle name="???à" xfId="182"/>
    <cellStyle name="百_NJ18-21_基金平衡表5.8" xfId="183"/>
    <cellStyle name="°_1_市直提前告知_2013年教科文科预算表" xfId="184"/>
    <cellStyle name="差_行政公检法测算_县市旗测算-新科目（含人口规模效应）" xfId="185"/>
    <cellStyle name="差_行政(燃修费)_民生政策最低支出需求" xfId="186"/>
    <cellStyle name="³£_增消两税2012" xfId="187"/>
    <cellStyle name="差_2006年全省财力计算表（中央、决算）" xfId="188"/>
    <cellStyle name="_副本2006-2_报市长" xfId="189"/>
    <cellStyle name="百_04-19_汇报姜局2.16" xfId="190"/>
    <cellStyle name="百_NJ18-11_基金平衡表2.3" xfId="191"/>
    <cellStyle name="百_NJ18-06_基金平衡表2.3" xfId="192"/>
    <cellStyle name=" _一审汇总" xfId="193"/>
    <cellStyle name=" _报市长" xfId="194"/>
    <cellStyle name="百_NJ18-01_2013年" xfId="195"/>
    <cellStyle name="好_省电力2008年 工作表_2012年年底教育项目调整支出汇总表（程科长）" xfId="196"/>
    <cellStyle name="_NJ17-24_2011结算单定稿" xfId="197"/>
    <cellStyle name=" _2011结算单定稿" xfId="198"/>
    <cellStyle name="_副本2006-2_一审汇总1.27" xfId="199"/>
    <cellStyle name="_2009年预算所有打印表格汇总(装订稿)" xfId="200"/>
    <cellStyle name="Accent4 - 20%" xfId="201"/>
    <cellStyle name="百_NJ18-39_2011结算单定稿" xfId="202"/>
    <cellStyle name="好_行政（人员）_不含人员经费系数" xfId="203"/>
    <cellStyle name="差_00省级(打印)_2012年年底教育项目调整支出汇总表（程科长）" xfId="204"/>
    <cellStyle name="_一审汇总" xfId="205"/>
    <cellStyle name=" _汇报姜局2.16" xfId="206"/>
    <cellStyle name="常规 3 2" xfId="207"/>
    <cellStyle name=" _2013年" xfId="208"/>
    <cellStyle name="好_27重庆" xfId="209"/>
    <cellStyle name=" " xfId="210"/>
    <cellStyle name="百_NJ17-35_2011结算单定稿" xfId="211"/>
    <cellStyle name="???¨" xfId="212"/>
    <cellStyle name=" _基金平衡表2.3" xfId="213"/>
    <cellStyle name="°_基金平衡表2.3" xfId="214"/>
    <cellStyle name="差_Book1" xfId="215"/>
    <cellStyle name="_NJ17-26_2013年" xfId="216"/>
    <cellStyle name=" _人大汇报5.8_2013年教科文科预算表" xfId="217"/>
    <cellStyle name="_NJ17-06_市直提前告知_2013年教科文科预算表" xfId="218"/>
    <cellStyle name=" _基金平衡表5.8" xfId="219"/>
    <cellStyle name="»õ±ò" xfId="220"/>
    <cellStyle name="?§??[0" xfId="221"/>
    <cellStyle name=" _人大汇报5.8" xfId="222"/>
    <cellStyle name="好_Sheet1_2012年年底教育项目调整支出汇总表（程科长）" xfId="223"/>
    <cellStyle name="百_NJ17-22_人大汇报5.8_2013年教科文科预算表" xfId="224"/>
    <cellStyle name="_2003-17_一审汇总1.27" xfId="225"/>
    <cellStyle name="_2006-2_2011结算单定稿" xfId="226"/>
    <cellStyle name="百_NJ18-10_基金平衡表2.3" xfId="227"/>
    <cellStyle name="百_NJ18-05_基金平衡表2.3" xfId="228"/>
    <cellStyle name=" _市直提前告知" xfId="229"/>
    <cellStyle name="??ì??[" xfId="230"/>
    <cellStyle name=" _市直提前告知_2013年教科文科预算表" xfId="231"/>
    <cellStyle name="_Book3_基金平衡表5.8" xfId="232"/>
    <cellStyle name="Accent4" xfId="233"/>
    <cellStyle name="_NJ17-25_2011结算单定稿" xfId="234"/>
    <cellStyle name="百_NJ17-25_基金平衡表2.3" xfId="235"/>
    <cellStyle name=" _一审汇总1.27" xfId="236"/>
    <cellStyle name="差_测算总表" xfId="237"/>
    <cellStyle name="百_NJ17-08_增消两税2012" xfId="238"/>
    <cellStyle name="°_副本2006-2_基金平衡表2.3" xfId="239"/>
    <cellStyle name="°_Book3_人大汇报5.8_2013年教科文科预算表" xfId="240"/>
    <cellStyle name=" _增消两税2012" xfId="241"/>
    <cellStyle name="??" xfId="242"/>
    <cellStyle name="Accent3 - 60%" xfId="243"/>
    <cellStyle name="百_NJ17-47_增消两税2012" xfId="244"/>
    <cellStyle name="差_县市旗测算-新科目（20080627）" xfId="245"/>
    <cellStyle name="3_一审汇总1.27" xfId="246"/>
    <cellStyle name="_NJ17-26_人大汇报5.8_2013年教科文科预算表" xfId="247"/>
    <cellStyle name="百_NJ18-21_2011结算单定稿" xfId="248"/>
    <cellStyle name="???" xfId="249"/>
    <cellStyle name="Input [yellow]" xfId="250"/>
    <cellStyle name="好_2010.10.30_2012年年底教育项目调整支出汇总表（程科长）" xfId="251"/>
    <cellStyle name="??¨′" xfId="252"/>
    <cellStyle name="好_成本差异系数_2012年年底教育项目调整支出汇总表（程科长）" xfId="253"/>
    <cellStyle name="????" xfId="254"/>
    <cellStyle name="好_县市旗测算-新科目（20080627）_县市旗测算-新科目（含人口规模效应）_2012年年底教育项目调整支出汇总表（程科长）" xfId="255"/>
    <cellStyle name="_NJ18-27_汇报姜局2.16" xfId="256"/>
    <cellStyle name="百_NJ18-39_人大汇报5.8_2013年教科文科预算表" xfId="257"/>
    <cellStyle name="差_行政(燃修费)_不含人员经费系数_2012年年底教育项目调整支出汇总表（程科长）" xfId="258"/>
    <cellStyle name="好_20河南" xfId="259"/>
    <cellStyle name="百_NJ18-01" xfId="260"/>
    <cellStyle name="???_2011结算单定稿" xfId="261"/>
    <cellStyle name="_NJ09-05_汇报姜局2.16" xfId="262"/>
    <cellStyle name="_NJ17-24_市直提前告知_2013年教科文科预算表" xfId="263"/>
    <cellStyle name="千_NJ18-15_2011结算单定稿" xfId="264"/>
    <cellStyle name="百_NJ18-04_一审汇总" xfId="265"/>
    <cellStyle name="°_05_2013年" xfId="266"/>
    <cellStyle name="°_05_报市长" xfId="267"/>
    <cellStyle name="_2005-18_人大汇报5.8_2013年教科文科预算表" xfId="268"/>
    <cellStyle name="差_城建部门" xfId="269"/>
    <cellStyle name="???¨¤" xfId="270"/>
    <cellStyle name="百_NJ17-34_2013年" xfId="271"/>
    <cellStyle name="???§??" xfId="272"/>
    <cellStyle name="百_03-17" xfId="273"/>
    <cellStyle name="_2005-09_基金平衡表2.3" xfId="274"/>
    <cellStyle name="???à¨" xfId="275"/>
    <cellStyle name="_2005-09_人大汇报5.8_2013年教科文科预算表" xfId="276"/>
    <cellStyle name="°_综合数据" xfId="277"/>
    <cellStyle name="°_市直提前告知" xfId="278"/>
    <cellStyle name="??_2011结算单定稿" xfId="279"/>
    <cellStyle name="??¡" xfId="280"/>
    <cellStyle name="3_05" xfId="281"/>
    <cellStyle name="_29_市直提前告知" xfId="282"/>
    <cellStyle name="??¡à¨" xfId="283"/>
    <cellStyle name="?§??_2011结算单定稿" xfId="284"/>
    <cellStyle name="??¨" xfId="285"/>
    <cellStyle name="°_1_2011结算单定稿" xfId="286"/>
    <cellStyle name="??¨???" xfId="287"/>
    <cellStyle name="百_NJ18-21_2013年" xfId="288"/>
    <cellStyle name="_分市分省GDP_一审汇总" xfId="289"/>
    <cellStyle name="百_NJ17-42_报市长" xfId="290"/>
    <cellStyle name="百_NJ17-37_报市长" xfId="291"/>
    <cellStyle name="_17_一审汇总1.27" xfId="292"/>
    <cellStyle name="_副本2006-2" xfId="293"/>
    <cellStyle name="3_04-19_增消两税2012" xfId="294"/>
    <cellStyle name="??¨_2011结算单定稿" xfId="295"/>
    <cellStyle name="°_2003-17_人大汇报5.8_2013年教科文科预算表" xfId="296"/>
    <cellStyle name="??¨¬" xfId="297"/>
    <cellStyle name="_2005-17" xfId="298"/>
    <cellStyle name="百_市直提前告知" xfId="299"/>
    <cellStyle name="差_河南省农村义务教育教师绩效工资测算表8-12" xfId="300"/>
    <cellStyle name="好_行政公检法测算_2012年年底教育项目调整支出汇总表（程科长）" xfId="301"/>
    <cellStyle name="??¨¬???" xfId="302"/>
    <cellStyle name="百_NJ17-60_市直提前告知_2013年教科文科预算表" xfId="303"/>
    <cellStyle name="_2006-2_报市长" xfId="304"/>
    <cellStyle name="归盒啦_95" xfId="305"/>
    <cellStyle name="??±" xfId="306"/>
    <cellStyle name="??±ò[" xfId="307"/>
    <cellStyle name="_2003-17_人大汇报5.8" xfId="308"/>
    <cellStyle name="常规 2" xfId="309"/>
    <cellStyle name="°_纵横对比_市直提前告知_2013年教科文科预算表" xfId="310"/>
    <cellStyle name="_定稿_汇报姜局2.16" xfId="311"/>
    <cellStyle name="好_商品交易所2006--2008年税收" xfId="312"/>
    <cellStyle name="_Book3_市直提前告知" xfId="313"/>
    <cellStyle name="??ì" xfId="314"/>
    <cellStyle name="_NJ17-24_人大汇报5.8_2013年教科文科预算表" xfId="315"/>
    <cellStyle name="千_NJ18-15_市直提前告知" xfId="316"/>
    <cellStyle name="??ì???" xfId="317"/>
    <cellStyle name="好_文体广播事业(按照总人口测算）—20080416" xfId="318"/>
    <cellStyle name="_副本2006-2_汇报姜局2.16" xfId="319"/>
    <cellStyle name="?¡ì??¡¤" xfId="320"/>
    <cellStyle name="百_05_市直提前告知" xfId="321"/>
    <cellStyle name="_2011年预算业务专项经费审核表（第六稿）" xfId="322"/>
    <cellStyle name="_2010.10.30" xfId="323"/>
    <cellStyle name="Style 1" xfId="324"/>
    <cellStyle name="?§" xfId="325"/>
    <cellStyle name="?§?" xfId="326"/>
    <cellStyle name="差_人员工资和公用经费3_2012年年底教育项目调整支出汇总表（程科长）" xfId="327"/>
    <cellStyle name="_05_增消两税2012" xfId="328"/>
    <cellStyle name="°_17_基金平衡表5.8" xfId="329"/>
    <cellStyle name="_17_基金平衡表2.3" xfId="330"/>
    <cellStyle name="3_报市长" xfId="331"/>
    <cellStyle name="百_NJ18-19_2011结算单定稿" xfId="332"/>
    <cellStyle name="差_一审汇总" xfId="333"/>
    <cellStyle name="?§??" xfId="334"/>
    <cellStyle name="常规_收入 2" xfId="335"/>
    <cellStyle name="?§?_2011结算单定稿" xfId="336"/>
    <cellStyle name="°_定稿_市直提前告知" xfId="337"/>
    <cellStyle name="?§_2011结算单定稿" xfId="338"/>
    <cellStyle name="?鹎%U龡&amp;H齲_x0001_C铣_x0014__x0007__x0001__x0001_" xfId="339"/>
    <cellStyle name="_NJ17-25" xfId="340"/>
    <cellStyle name="百_NJ18-04_基金平衡表5.8" xfId="341"/>
    <cellStyle name="_05" xfId="342"/>
    <cellStyle name="百_NJ09-08_基金平衡表2.3" xfId="343"/>
    <cellStyle name="百_NJ17-22_汇报姜局2.16" xfId="344"/>
    <cellStyle name="_NJ18-13_人大汇报5.8" xfId="345"/>
    <cellStyle name="百_NJ18-23_增消两税2012" xfId="346"/>
    <cellStyle name="百_NJ18-18_增消两税2012" xfId="347"/>
    <cellStyle name="百_NJ17-22_一审汇总" xfId="348"/>
    <cellStyle name="_2005-19_人大汇报5.8" xfId="349"/>
    <cellStyle name="°_人大汇报5.8" xfId="350"/>
    <cellStyle name="3" xfId="351"/>
    <cellStyle name="_NJ18-13_汇报姜局2.16" xfId="352"/>
    <cellStyle name="_05_2011结算单定稿" xfId="353"/>
    <cellStyle name="百_基金平衡表5.8" xfId="354"/>
    <cellStyle name="好_卫生(按照总人口测算）—20080416_2012年年底教育项目调整支出汇总表（程科长）" xfId="355"/>
    <cellStyle name="_2005-19_汇报姜局2.16" xfId="356"/>
    <cellStyle name="百_NJ17-37_基金平衡表5.8" xfId="357"/>
    <cellStyle name="百_NJ17-42_基金平衡表5.8" xfId="358"/>
    <cellStyle name="常规 11 3" xfId="359"/>
    <cellStyle name="差_省电力2008年 工作表" xfId="360"/>
    <cellStyle name="_综合数据_增消两税2012" xfId="361"/>
    <cellStyle name="百_NJ17-42_人大汇报5.8_2013年教科文科预算表" xfId="362"/>
    <cellStyle name="百_NJ17-37_人大汇报5.8_2013年教科文科预算表" xfId="363"/>
    <cellStyle name="_05_2013年" xfId="364"/>
    <cellStyle name="°_17_汇报姜局2.16" xfId="365"/>
    <cellStyle name="_05_报市长" xfId="366"/>
    <cellStyle name="_NJ17-25_一审汇总" xfId="367"/>
    <cellStyle name="_副本2006-2_增消两税2012" xfId="368"/>
    <cellStyle name="_副本2006-2_基金平衡表5.8" xfId="369"/>
    <cellStyle name="百_NJ17-07_报市长" xfId="370"/>
    <cellStyle name="_05_汇报姜局2.16" xfId="371"/>
    <cellStyle name="千_NJ17-24_增消两税2012" xfId="372"/>
    <cellStyle name="百_NJ17-35_人大汇报5.8" xfId="373"/>
    <cellStyle name="_05_基金平衡表5.8" xfId="374"/>
    <cellStyle name="_定稿_2011结算单定稿" xfId="375"/>
    <cellStyle name="_05_人大汇报5.8" xfId="376"/>
    <cellStyle name="_13" xfId="377"/>
    <cellStyle name="_05_人大汇报5.8_2013年教科文科预算表" xfId="378"/>
    <cellStyle name="差_县区小报告_2012年年底教育项目调整支出汇总表（程科长）" xfId="379"/>
    <cellStyle name="3￡_基金平衡表5.8" xfId="380"/>
    <cellStyle name="°_2006-2_人大汇报5.8" xfId="381"/>
    <cellStyle name="_分市分省GDP_增消两税2012" xfId="382"/>
    <cellStyle name="好_Book1_2012年年底教育项目调整支出汇总表（程科长）" xfId="383"/>
    <cellStyle name="_05_市直提前告知" xfId="384"/>
    <cellStyle name="百_NJ17-54" xfId="385"/>
    <cellStyle name="差_卫生(按照总人口测算）—20080416" xfId="386"/>
    <cellStyle name="千_增消两税2012" xfId="387"/>
    <cellStyle name="°_2006-2_人大汇报5.8_2013年教科文科预算表" xfId="388"/>
    <cellStyle name="百_2005-18_2013年" xfId="389"/>
    <cellStyle name="°_05_人大汇报5.8" xfId="390"/>
    <cellStyle name="百_NJ18-06_汇报姜局2.16" xfId="391"/>
    <cellStyle name="百_NJ18-11_汇报姜局2.16" xfId="392"/>
    <cellStyle name="_05_市直提前告知_2013年教科文科预算表" xfId="393"/>
    <cellStyle name="_05_一审汇总" xfId="394"/>
    <cellStyle name="百_NJ17-16_2013年" xfId="395"/>
    <cellStyle name="百_NJ17-21_2013年" xfId="396"/>
    <cellStyle name="百_NJ17-25_市直提前告知" xfId="397"/>
    <cellStyle name="°_副本2006-2_市直提前告知" xfId="398"/>
    <cellStyle name="3_04-19_基金平衡表2.3" xfId="399"/>
    <cellStyle name="_05_一审汇总1.27" xfId="400"/>
    <cellStyle name="百_NJ18-19_基金平衡表2.3" xfId="401"/>
    <cellStyle name="百_NJ18-12_增消两税2012" xfId="402"/>
    <cellStyle name="百_NJ18-07_增消两税2012" xfId="403"/>
    <cellStyle name="°_2003-17_2013年" xfId="404"/>
    <cellStyle name="百_2005-18_增消两税2012" xfId="405"/>
    <cellStyle name="常规 2 5 3" xfId="406"/>
    <cellStyle name="_05预算类" xfId="407"/>
    <cellStyle name="_1" xfId="408"/>
    <cellStyle name="3_03-17_增消两税2012" xfId="409"/>
    <cellStyle name="_副本2006-2新_基金平衡表5.8" xfId="410"/>
    <cellStyle name="_13-19" xfId="411"/>
    <cellStyle name="_13-19(1)" xfId="412"/>
    <cellStyle name="百_NJ09-04_人大汇报5.8" xfId="413"/>
    <cellStyle name="_16" xfId="414"/>
    <cellStyle name="_17" xfId="415"/>
    <cellStyle name="_2012结转明细表" xfId="416"/>
    <cellStyle name="百_封面_增消两税2012" xfId="417"/>
    <cellStyle name="_17_2013年" xfId="418"/>
    <cellStyle name="好_汇总-县级财政报表附表_2012年年底教育项目调整支出汇总表（程科长）" xfId="419"/>
    <cellStyle name="_2003-17_2011结算单定稿" xfId="420"/>
    <cellStyle name="_17_报市长" xfId="421"/>
    <cellStyle name="_17_汇报姜局2.16" xfId="422"/>
    <cellStyle name="_17_人大汇报5.8" xfId="423"/>
    <cellStyle name="_17_人大汇报5.8_2013年教科文科预算表" xfId="424"/>
    <cellStyle name="差_青海 缺口县区测算(地方填报)" xfId="425"/>
    <cellStyle name="_2005-18_增消两税2012" xfId="426"/>
    <cellStyle name="_17_市直提前告知" xfId="427"/>
    <cellStyle name="_NJ17-06_汇报姜局2.16" xfId="428"/>
    <cellStyle name="百_NJ18-32_汇报姜局2.16" xfId="429"/>
    <cellStyle name="百_NJ18-27_汇报姜局2.16" xfId="430"/>
    <cellStyle name="_17_市直提前告知_2013年教科文科预算表" xfId="431"/>
    <cellStyle name="百_NJ18-34_人大汇报5.8" xfId="432"/>
    <cellStyle name="_副本2006-2新" xfId="433"/>
    <cellStyle name="百_NJ09-07_人大汇报5.8" xfId="434"/>
    <cellStyle name="_17_一审汇总" xfId="435"/>
    <cellStyle name="_29_基金平衡表2.3" xfId="436"/>
    <cellStyle name="百_NJ18-21_人大汇报5.8_2013年教科文科预算表" xfId="437"/>
    <cellStyle name="_17_增消两税2012" xfId="438"/>
    <cellStyle name="好_2006年27重庆_2012年年底教育项目调整支出汇总表（程科长）" xfId="439"/>
    <cellStyle name="百_NJ18-21_人大汇报5.8" xfId="440"/>
    <cellStyle name="_29_市直提前告知_2013年教科文科预算表" xfId="441"/>
    <cellStyle name="差_2009年市与各县(市、区)年终决算结算单(草案)定稿" xfId="442"/>
    <cellStyle name="°_纵横对比_一审汇总" xfId="443"/>
    <cellStyle name="_2003-17" xfId="444"/>
    <cellStyle name="_2003-17_2013年" xfId="445"/>
    <cellStyle name="_副本2006-2新_报市长" xfId="446"/>
    <cellStyle name="_2003-17_基金平衡表2.3" xfId="447"/>
    <cellStyle name="好_2007年一般预算支出剔除_2012年年底教育项目调整支出汇总表（程科长）" xfId="448"/>
    <cellStyle name="_副本2006-2_市直提前告知" xfId="449"/>
    <cellStyle name="_2003-17_人大汇报5.8_2013年教科文科预算表" xfId="450"/>
    <cellStyle name="Ç§î»_2011结算单定稿" xfId="451"/>
    <cellStyle name="_2003-17_市直提前告知" xfId="452"/>
    <cellStyle name="_2003-17_市直提前告知_2013年教科文科预算表" xfId="453"/>
    <cellStyle name="百_NJ09-07_人大汇报5.8_2013年教科文科预算表" xfId="454"/>
    <cellStyle name="好_丽江汇总_2012年年底教育项目调整支出汇总表（程科长）" xfId="455"/>
    <cellStyle name="差_缺口消化情况_2012年年底教育项目调整支出汇总表（程科长）" xfId="456"/>
    <cellStyle name="°_综合数据_一审汇总1.27" xfId="457"/>
    <cellStyle name="_2003-17_一审汇总" xfId="458"/>
    <cellStyle name="_2003-17_增消两税2012" xfId="459"/>
    <cellStyle name="_定稿_报市长" xfId="460"/>
    <cellStyle name="°_纵横对比_基金平衡表2.3" xfId="461"/>
    <cellStyle name="_2005-09" xfId="462"/>
    <cellStyle name="百_NJ17-34_一审汇总1.27" xfId="463"/>
    <cellStyle name="³£_报市长" xfId="464"/>
    <cellStyle name="_2005-09_2011结算单定稿" xfId="465"/>
    <cellStyle name="好_财政总收入" xfId="466"/>
    <cellStyle name="_NJ18-27_市直提前告知" xfId="467"/>
    <cellStyle name="百_NJ17-25_一审汇总" xfId="468"/>
    <cellStyle name="_NJ09-05_市直提前告知" xfId="469"/>
    <cellStyle name="°_副本2006-2_一审汇总" xfId="470"/>
    <cellStyle name="_2005-09_2013年" xfId="471"/>
    <cellStyle name="_2005-09_报市长" xfId="472"/>
    <cellStyle name="_NJ17-06_人大汇报5.8" xfId="473"/>
    <cellStyle name="差_复件 复件 2010年预算表格－2010-03-26-（含表间 公式）" xfId="474"/>
    <cellStyle name="_2005-09_汇报姜局2.16" xfId="475"/>
    <cellStyle name="_2005-09_基金平衡表5.8" xfId="476"/>
    <cellStyle name="百_NJ17-11_基金平衡表2.3" xfId="477"/>
    <cellStyle name="百_NJ18-18_2013年" xfId="478"/>
    <cellStyle name="百_NJ18-23_2013年" xfId="479"/>
    <cellStyle name="_Book3_增消两税2012" xfId="480"/>
    <cellStyle name="好_2007年一般预算支出剔除" xfId="481"/>
    <cellStyle name="常_基金平衡表5.8" xfId="482"/>
    <cellStyle name="_2005-09_市直提前告知" xfId="483"/>
    <cellStyle name="3_03-17_2013年" xfId="484"/>
    <cellStyle name="百_NJ17-22_报市长" xfId="485"/>
    <cellStyle name="千_NJ17-26" xfId="486"/>
    <cellStyle name="_2005-09_市直提前告知_2013年教科文科预算表" xfId="487"/>
    <cellStyle name="_分市分省GDP_基金平衡表2.3" xfId="488"/>
    <cellStyle name="°_2003-17_市直提前告知" xfId="489"/>
    <cellStyle name="千_NJ17-26_人大汇报5.8" xfId="490"/>
    <cellStyle name="_2005-09_一审汇总" xfId="491"/>
    <cellStyle name="_2005-09_一审汇总1.27" xfId="492"/>
    <cellStyle name="_2005-09_增消两税2012" xfId="493"/>
    <cellStyle name="_2005-17_2011结算单定稿" xfId="494"/>
    <cellStyle name="_2005-17_2013年" xfId="495"/>
    <cellStyle name="3?ê" xfId="496"/>
    <cellStyle name="_2005-17_报市长" xfId="497"/>
    <cellStyle name="百_NJ17-25_2011结算单定稿" xfId="498"/>
    <cellStyle name="好_分县成本差异系数_不含人员经费系数" xfId="499"/>
    <cellStyle name="°_副本2006-2_2011结算单定稿" xfId="500"/>
    <cellStyle name="_2005-17_基金平衡表2.3" xfId="501"/>
    <cellStyle name="差_安徽 缺口县区测算(地方填报)1" xfId="502"/>
    <cellStyle name="_2005-17_人大汇报5.8" xfId="503"/>
    <cellStyle name="差_第五部分(才淼、饶永宏）_2012年年底教育项目调整支出汇总表（程科长）" xfId="504"/>
    <cellStyle name="_2005-17_人大汇报5.8_2013年教科文科预算表" xfId="505"/>
    <cellStyle name="_2005-17_市直提前告知" xfId="506"/>
    <cellStyle name="_NJ18-27_增消两税2012" xfId="507"/>
    <cellStyle name="_2005-19_基金平衡表5.8" xfId="508"/>
    <cellStyle name="_2005-17_市直提前告知_2013年教科文科预算表" xfId="509"/>
    <cellStyle name="_NJ18-13_基金平衡表5.8" xfId="510"/>
    <cellStyle name="_NJ17-26_汇报姜局2.16" xfId="511"/>
    <cellStyle name="_NJ09-05_增消两税2012" xfId="512"/>
    <cellStyle name="百_封面_一审汇总" xfId="513"/>
    <cellStyle name="好_县市旗测算-新科目（20080627）_2012年年底教育项目调整支出汇总表（程科长）" xfId="514"/>
    <cellStyle name="常_市直提前告知" xfId="515"/>
    <cellStyle name="°_报市长" xfId="516"/>
    <cellStyle name="好_2006年全省财力计算表（中央、决算）" xfId="517"/>
    <cellStyle name="差_2008年一般预算支出预计_2012年年底教育项目调整支出汇总表（程科长）" xfId="518"/>
    <cellStyle name="_2005-17_一审汇总" xfId="519"/>
    <cellStyle name="好_附表_2012年年底教育项目调整支出汇总表（程科长）" xfId="520"/>
    <cellStyle name="_2005-17_一审汇总1.27" xfId="521"/>
    <cellStyle name="百_NJ17-39_市直提前告知" xfId="522"/>
    <cellStyle name="_29_2013年" xfId="523"/>
    <cellStyle name="3_03-17_人大汇报5.8_2013年教科文科预算表" xfId="524"/>
    <cellStyle name="_2005-17_增消两税2012" xfId="525"/>
    <cellStyle name="_2005-18" xfId="526"/>
    <cellStyle name="_2005-18_2011结算单定稿" xfId="527"/>
    <cellStyle name="_副本2006-2新_汇报姜局2.16" xfId="528"/>
    <cellStyle name="常规 10" xfId="529"/>
    <cellStyle name="_2005-18_2013年" xfId="530"/>
    <cellStyle name="_2005-18_报市长" xfId="531"/>
    <cellStyle name="_NJ17-26_基金平衡表2.3" xfId="532"/>
    <cellStyle name="好_接转_2012年年底教育项目调整支出汇总表（程科长）" xfId="533"/>
    <cellStyle name="百_NJ18-02_市直提前告知" xfId="534"/>
    <cellStyle name="°_05_一审汇总1.27" xfId="535"/>
    <cellStyle name="3_封面_报市长" xfId="536"/>
    <cellStyle name="好_2008年支出调整" xfId="537"/>
    <cellStyle name="_2005-18_汇报姜局2.16" xfId="538"/>
    <cellStyle name="_NJ18-27_人大汇报5.8" xfId="539"/>
    <cellStyle name="_2005-18_基金平衡表2.3" xfId="540"/>
    <cellStyle name="_NJ09-05_人大汇报5.8" xfId="541"/>
    <cellStyle name="差_分县成本差异系数" xfId="542"/>
    <cellStyle name="百_NJ17-62_人大汇报5.8" xfId="543"/>
    <cellStyle name="_NJ17-25_汇报姜局2.16" xfId="544"/>
    <cellStyle name="_2005-18_基金平衡表5.8" xfId="545"/>
    <cellStyle name="差_河南 缺口县区测算(地方填报白)_2012年年底教育项目调整支出汇总表（程科长）" xfId="546"/>
    <cellStyle name="°_纵横对比" xfId="547"/>
    <cellStyle name="_NJ17-24_市直提前告知" xfId="548"/>
    <cellStyle name="_2005-18_人大汇报5.8" xfId="549"/>
    <cellStyle name="3￡_2013年" xfId="550"/>
    <cellStyle name="_2005-18_市直提前告知" xfId="551"/>
    <cellStyle name="百_03-17_一审汇总" xfId="552"/>
    <cellStyle name="好_14安徽" xfId="553"/>
    <cellStyle name="差_检验表（调整后）" xfId="554"/>
    <cellStyle name="°_Book3_汇报姜局2.16" xfId="555"/>
    <cellStyle name="_2005-18_市直提前告知_2013年教科文科预算表" xfId="556"/>
    <cellStyle name="_2006-2" xfId="557"/>
    <cellStyle name="_2005-18_一审汇总1.27" xfId="558"/>
    <cellStyle name="_NJ18-13" xfId="559"/>
    <cellStyle name="_报市长" xfId="560"/>
    <cellStyle name="差_缺口县区测算(按2007支出增长25%测算)_2012年年底教育项目调整支出汇总表（程科长）" xfId="561"/>
    <cellStyle name="_2005-19" xfId="562"/>
    <cellStyle name="百_NJ17-54_人大汇报5.8_2013年教科文科预算表" xfId="563"/>
    <cellStyle name="_NJ18-13_2011结算单定稿" xfId="564"/>
    <cellStyle name="°_副本2006-2新_市直提前告知_2013年教科文科预算表" xfId="565"/>
    <cellStyle name="_2005-19_2011结算单定稿" xfId="566"/>
    <cellStyle name="_2005-19_2013年" xfId="567"/>
    <cellStyle name="_NJ18-13_基金平衡表2.3" xfId="568"/>
    <cellStyle name="_Book3_报市长" xfId="569"/>
    <cellStyle name="_2005-19_基金平衡表2.3" xfId="570"/>
    <cellStyle name="_NJ18-13_2013年" xfId="571"/>
    <cellStyle name="_2006-2_增消两税2012" xfId="572"/>
    <cellStyle name="百_NJ17-54_人大汇报5.8" xfId="573"/>
    <cellStyle name="_NJ18-13_报市长" xfId="574"/>
    <cellStyle name="°_副本2006-2新_市直提前告知" xfId="575"/>
    <cellStyle name="_2005-19_报市长" xfId="576"/>
    <cellStyle name="°_NJ17-14_市直提前告知" xfId="577"/>
    <cellStyle name="好_县市旗测算20080508_不含人员经费系数_2012年年底教育项目调整支出汇总表（程科长）" xfId="578"/>
    <cellStyle name="差_34青海_2012年年底教育项目调整支出汇总表（程科长）" xfId="579"/>
    <cellStyle name="_NJ18-13_人大汇报5.8_2013年教科文科预算表" xfId="580"/>
    <cellStyle name="_2005-19_人大汇报5.8_2013年教科文科预算表" xfId="581"/>
    <cellStyle name="_NJ18-13_市直提前告知" xfId="582"/>
    <cellStyle name="°_2003-17_报市长" xfId="583"/>
    <cellStyle name="差_行政(燃修费)_县市旗测算-新科目（含人口规模效应）" xfId="584"/>
    <cellStyle name="3_05_人大汇报5.8" xfId="585"/>
    <cellStyle name="_2005-19_市直提前告知" xfId="586"/>
    <cellStyle name="_NJ18-13_市直提前告知_2013年教科文科预算表" xfId="587"/>
    <cellStyle name="差_县区合并测算20080423(按照各省比重）" xfId="588"/>
    <cellStyle name="3_05_人大汇报5.8_2013年教科文科预算表" xfId="589"/>
    <cellStyle name="_2005-19_市直提前告知_2013年教科文科预算表" xfId="590"/>
    <cellStyle name="_基建" xfId="591"/>
    <cellStyle name="3_2005-19_2011结算单定稿" xfId="592"/>
    <cellStyle name="样式 1" xfId="593"/>
    <cellStyle name="_NJ18-13_一审汇总" xfId="594"/>
    <cellStyle name="_2005-19_一审汇总" xfId="595"/>
    <cellStyle name="_NJ18-13_一审汇总1.27" xfId="596"/>
    <cellStyle name="_2005-19_一审汇总1.27" xfId="597"/>
    <cellStyle name="好_行政公检法测算_县市旗测算-新科目（含人口规模效应）" xfId="598"/>
    <cellStyle name="_2005-19_增消两税2012" xfId="599"/>
    <cellStyle name="_基金平衡表5.8" xfId="600"/>
    <cellStyle name="差_2008结算事项" xfId="601"/>
    <cellStyle name="_NJ18-13_增消两税2012" xfId="602"/>
    <cellStyle name="°_17" xfId="603"/>
    <cellStyle name="好_民生政策最低支出需求_2012年年底教育项目调整支出汇总表（程科长）" xfId="604"/>
    <cellStyle name="_2006-2_2013年" xfId="605"/>
    <cellStyle name="差_其他部门(按照总人口测算）—20080416_县市旗测算-新科目（含人口规模效应）" xfId="606"/>
    <cellStyle name="_NJ17-25_市直提前告知" xfId="607"/>
    <cellStyle name="_副本2006-2新_市直提前告知_2013年教科文科预算表" xfId="608"/>
    <cellStyle name="_2006-2_汇报姜局2.16" xfId="609"/>
    <cellStyle name="_Book1" xfId="610"/>
    <cellStyle name="_2006-2_基金平衡表2.3" xfId="611"/>
    <cellStyle name="_2006-2_基金平衡表5.8" xfId="612"/>
    <cellStyle name="百_NJ18-01_基金平衡表2.3" xfId="613"/>
    <cellStyle name="_泽光表" xfId="614"/>
    <cellStyle name="°_基金平衡表5.8" xfId="615"/>
    <cellStyle name="_2006-2_人大汇报5.8" xfId="616"/>
    <cellStyle name="百_2005-18_市直提前告知" xfId="617"/>
    <cellStyle name="_2006-2_人大汇报5.8_2013年教科文科预算表" xfId="618"/>
    <cellStyle name="Percent [2]" xfId="619"/>
    <cellStyle name="_2006-2_市直提前告知" xfId="620"/>
    <cellStyle name="Accent3 - 20%" xfId="621"/>
    <cellStyle name="_2006-2_市直提前告知_2013年教科文科预算表" xfId="622"/>
    <cellStyle name="_2006-2_一审汇总" xfId="623"/>
    <cellStyle name="_NJ17-25_2013年" xfId="624"/>
    <cellStyle name="3_2005-18_基金平衡表2.3" xfId="625"/>
    <cellStyle name="_2006-2_一审汇总1.27" xfId="626"/>
    <cellStyle name="_Book3_一审汇总" xfId="627"/>
    <cellStyle name="常规 30" xfId="628"/>
    <cellStyle name="常规 25" xfId="629"/>
    <cellStyle name="百_封面_2011结算单定稿" xfId="630"/>
    <cellStyle name="_2009年基本建设资金支出预算(草案)3.3" xfId="631"/>
    <cellStyle name="°_副本2006-2新_一审汇总1.27" xfId="632"/>
    <cellStyle name="_NJ17-24_2013年" xfId="633"/>
    <cellStyle name="_2010省对市县转移支付测算表(10-21）" xfId="634"/>
    <cellStyle name="°_综合数据_一审汇总" xfId="635"/>
    <cellStyle name="好_2008年支出核定_2012年年底教育项目调整支出汇总表（程科长）" xfId="636"/>
    <cellStyle name="_NJ17-25_市直提前告知_2013年教科文科预算表" xfId="637"/>
    <cellStyle name="_2011结算单" xfId="638"/>
    <cellStyle name="百_NJ17-39_人大汇报5.8_2013年教科文科预算表" xfId="639"/>
    <cellStyle name="差_电力公司增值税划转" xfId="640"/>
    <cellStyle name="_2011年预算业务专项经费审核表（第十稿）" xfId="641"/>
    <cellStyle name="3_04-19_市直提前告知" xfId="642"/>
    <cellStyle name="百_NJ18-03_增消两税2012" xfId="643"/>
    <cellStyle name="差_成本差异系数（含人口规模）" xfId="644"/>
    <cellStyle name="_29" xfId="645"/>
    <cellStyle name="_29_2011结算单定稿" xfId="646"/>
    <cellStyle name="百_NJ17-60_人大汇报5.8" xfId="647"/>
    <cellStyle name="千_NJ17-26_增消两税2012" xfId="648"/>
    <cellStyle name="百_NJ17-21_一审汇总1.27" xfId="649"/>
    <cellStyle name="百_NJ17-16_一审汇总1.27" xfId="650"/>
    <cellStyle name="_29_报市长" xfId="651"/>
    <cellStyle name="_29_汇报姜局2.16" xfId="652"/>
    <cellStyle name="_分市分省GDP_2011结算单定稿" xfId="653"/>
    <cellStyle name="_29_基金平衡表5.8" xfId="654"/>
    <cellStyle name="_副本2006-2新_一审汇总" xfId="655"/>
    <cellStyle name="百_NJ18-17_汇报姜局2.16" xfId="656"/>
    <cellStyle name="_29_人大汇报5.8" xfId="657"/>
    <cellStyle name="_29_人大汇报5.8_2013年教科文科预算表" xfId="658"/>
    <cellStyle name="_定稿" xfId="659"/>
    <cellStyle name="好_34青海_1" xfId="660"/>
    <cellStyle name="_29_一审汇总" xfId="661"/>
    <cellStyle name="_29_一审汇总1.27" xfId="662"/>
    <cellStyle name="百_NJ17-19_一审汇总1.27" xfId="663"/>
    <cellStyle name="千位分" xfId="664"/>
    <cellStyle name="差_山东省民生支出标准_2012年年底教育项目调整支出汇总表（程科长）" xfId="665"/>
    <cellStyle name="_NJ18-27" xfId="666"/>
    <cellStyle name="好_2006年全省财力计算表（中央、决算）_2012年年底教育项目调整支出汇总表（程科长）" xfId="667"/>
    <cellStyle name="°_Book3_基金平衡表5.8" xfId="668"/>
    <cellStyle name="_29_增消两税2012" xfId="669"/>
    <cellStyle name="_NJ09-05" xfId="670"/>
    <cellStyle name="差_2006年33甘肃" xfId="671"/>
    <cellStyle name="差_1-12月份预测" xfId="672"/>
    <cellStyle name="_999" xfId="673"/>
    <cellStyle name="_Book3" xfId="674"/>
    <cellStyle name="差_文体广播事业(按照总人口测算）—20080416_不含人员经费系数" xfId="675"/>
    <cellStyle name="3_2005-18_市直提前告知" xfId="676"/>
    <cellStyle name="_Book3_2011结算单定稿" xfId="677"/>
    <cellStyle name="好_2007年结算已定项目对账单" xfId="678"/>
    <cellStyle name="°_2006-2_增消两税2012" xfId="679"/>
    <cellStyle name="百_03-17_人大汇报5.8_2013年教科文科预算表" xfId="680"/>
    <cellStyle name="好_行政(燃修费)_不含人员经费系数" xfId="681"/>
    <cellStyle name="_Book3_2013年" xfId="682"/>
    <cellStyle name="_Book3_汇报姜局2.16" xfId="683"/>
    <cellStyle name="百_NJ18-04_2011结算单定稿" xfId="684"/>
    <cellStyle name="百_NJ18-34" xfId="685"/>
    <cellStyle name="差_行政增资" xfId="686"/>
    <cellStyle name="_结转" xfId="687"/>
    <cellStyle name="3_2005-19_一审汇总" xfId="688"/>
    <cellStyle name="好_转移支付" xfId="689"/>
    <cellStyle name="百_NJ17-23_市直提前告知_2013年教科文科预算表" xfId="690"/>
    <cellStyle name="百_NJ17-18_市直提前告知_2013年教科文科预算表" xfId="691"/>
    <cellStyle name="_Book3_基金平衡表2.3" xfId="692"/>
    <cellStyle name="_Book3_人大汇报5.8" xfId="693"/>
    <cellStyle name="好_批复汇总表（调整后）" xfId="694"/>
    <cellStyle name="差_增消两税返还_2012年年底教育项目调整支出汇总表（程科长）" xfId="695"/>
    <cellStyle name="_Book3_人大汇报5.8_2013年教科文科预算表" xfId="696"/>
    <cellStyle name="差_南水北调工程测算表" xfId="697"/>
    <cellStyle name="_Book3_市直提前告知_2013年教科文科预算表" xfId="698"/>
    <cellStyle name="_ET_STYLE_NoName_00_" xfId="699"/>
    <cellStyle name="_ET_STYLE_NoName_00__2012年市本级基建预算（草案）20120128" xfId="700"/>
    <cellStyle name="_ET_STYLE_NoName_00__2012年市政府投资建议计划（上人代会后修改）" xfId="701"/>
    <cellStyle name="Accent5 - 20%" xfId="702"/>
    <cellStyle name="°_05_市直提前告知_2013年教科文科预算表" xfId="703"/>
    <cellStyle name="百_NJ18-06_增消两税2012" xfId="704"/>
    <cellStyle name="百_NJ18-11_增消两税2012" xfId="705"/>
    <cellStyle name="百_NJ18-23_基金平衡表2.3" xfId="706"/>
    <cellStyle name="百_NJ18-18_基金平衡表2.3" xfId="707"/>
    <cellStyle name="_NJ18-27_2011结算单定稿" xfId="708"/>
    <cellStyle name="百_NJ18-43_市直提前告知_2013年教科文科预算表" xfId="709"/>
    <cellStyle name="百_NJ18-38_市直提前告知_2013年教科文科预算表" xfId="710"/>
    <cellStyle name="_NJ09-05_2011结算单定稿" xfId="711"/>
    <cellStyle name="_NJ09-05_2013年" xfId="712"/>
    <cellStyle name="_定稿_人大汇报5.8" xfId="713"/>
    <cellStyle name="差_缺口县区测算(按核定人数)" xfId="714"/>
    <cellStyle name="_NJ18-27_2013年" xfId="715"/>
    <cellStyle name="百_NJ18-03_市直提前告知" xfId="716"/>
    <cellStyle name="_NJ18-27_报市长" xfId="717"/>
    <cellStyle name="_NJ09-05_报市长" xfId="718"/>
    <cellStyle name="°_定稿_人大汇报5.8" xfId="719"/>
    <cellStyle name="3_03-17_报市长" xfId="720"/>
    <cellStyle name="_NJ18-27_基金平衡表2.3" xfId="721"/>
    <cellStyle name="_NJ09-05_基金平衡表2.3" xfId="722"/>
    <cellStyle name="百_05_人大汇报5.8_2013年教科文科预算表" xfId="723"/>
    <cellStyle name="差_教育(按照总人口测算）—20080416_县市旗测算-新科目（含人口规模效应）" xfId="724"/>
    <cellStyle name="_NJ18-27_基金平衡表5.8" xfId="725"/>
    <cellStyle name="_NJ09-05_基金平衡表5.8" xfId="726"/>
    <cellStyle name="_NJ09-05_市直提前告知_2013年教科文科预算表" xfId="727"/>
    <cellStyle name="_定稿_基金平衡表5.8" xfId="728"/>
    <cellStyle name="_NJ18-27_市直提前告知_2013年教科文科预算表" xfId="729"/>
    <cellStyle name="百_2005-19_基金平衡表5.8" xfId="730"/>
    <cellStyle name="好_市辖区测算-新科目（20080626）_县市旗测算-新科目（含人口规模效应）" xfId="731"/>
    <cellStyle name="好_县市旗测算-新科目（20080627）" xfId="732"/>
    <cellStyle name="好_青海 缺口县区测算(地方填报)_2012年年底教育项目调整支出汇总表（程科长）" xfId="733"/>
    <cellStyle name="_NJ18-27_一审汇总" xfId="734"/>
    <cellStyle name="百_NJ18-27_增消两税2012" xfId="735"/>
    <cellStyle name="百_NJ18-32_增消两税2012" xfId="736"/>
    <cellStyle name="差_2008年一般预算支出预计" xfId="737"/>
    <cellStyle name="百_NJ18-39_基金平衡表2.3" xfId="738"/>
    <cellStyle name="_副本2006-2_2011结算单定稿" xfId="739"/>
    <cellStyle name="百_NJ18-13_基金平衡表5.8" xfId="740"/>
    <cellStyle name="百_NJ18-08_基金平衡表5.8" xfId="741"/>
    <cellStyle name="_NJ09-05_一审汇总" xfId="742"/>
    <cellStyle name="3_基金平衡表5.8" xfId="743"/>
    <cellStyle name="千位" xfId="744"/>
    <cellStyle name="百_NJ18-04_人大汇报5.8_2013年教科文科预算表" xfId="745"/>
    <cellStyle name="_NJ18-27_一审汇总1.27" xfId="746"/>
    <cellStyle name="_NJ09-05_一审汇总1.27" xfId="747"/>
    <cellStyle name="_NJ17-06" xfId="748"/>
    <cellStyle name="_综合数据" xfId="749"/>
    <cellStyle name="_NJ17-06_2011结算单定稿" xfId="750"/>
    <cellStyle name="差_卫生(按照总人口测算）—20080416_县市旗测算-新科目（含人口规模效应）_2012年年底教育项目调整支出汇总表（程科长）" xfId="751"/>
    <cellStyle name="百_NJ17-22_基金平衡表5.8" xfId="752"/>
    <cellStyle name="_NJ17-06_2013年" xfId="753"/>
    <cellStyle name="_NJ17-06_报市长" xfId="754"/>
    <cellStyle name="_NJ17-06_基金平衡表2.3" xfId="755"/>
    <cellStyle name="差_2007年结算已定项目对账单" xfId="756"/>
    <cellStyle name="_NJ17-25_增消两税2012" xfId="757"/>
    <cellStyle name="_NJ17-06_基金平衡表5.8" xfId="758"/>
    <cellStyle name="_NJ17-06_人大汇报5.8_2013年教科文科预算表" xfId="759"/>
    <cellStyle name="_NJ17-06_市直提前告知" xfId="760"/>
    <cellStyle name="3_市直提前告知" xfId="761"/>
    <cellStyle name="_NJ17-06_一审汇总" xfId="762"/>
    <cellStyle name="_NJ17-06_一审汇总1.27" xfId="763"/>
    <cellStyle name="_NJ17-06_增消两税2012" xfId="764"/>
    <cellStyle name="_NJ17-24" xfId="765"/>
    <cellStyle name="_NJ17-24_报市长" xfId="766"/>
    <cellStyle name="°_定稿_人大汇报5.8_2013年教科文科预算表" xfId="767"/>
    <cellStyle name="_NJ17-24_人大汇报5.8" xfId="768"/>
    <cellStyle name="_定稿_基金平衡表2.3" xfId="769"/>
    <cellStyle name="°_定稿_基金平衡表5.8" xfId="770"/>
    <cellStyle name="差_文体广播事业(按照总人口测算）—20080416_县市旗测算-新科目（含人口规模效应）_2012年年底教育项目调整支出汇总表（程科长）" xfId="771"/>
    <cellStyle name="_综合数据_2011结算单定稿" xfId="772"/>
    <cellStyle name="好_30云南_1_2012年年底教育项目调整支出汇总表（程科长）" xfId="773"/>
    <cellStyle name="_NJ17-24_一审汇总" xfId="774"/>
    <cellStyle name="3_2005-18_2013年" xfId="775"/>
    <cellStyle name="_NJ17-24_一审汇总1.27" xfId="776"/>
    <cellStyle name="»õ±ò[" xfId="777"/>
    <cellStyle name="Accent6 - 40%" xfId="778"/>
    <cellStyle name="_NJ17-24_增消两税2012" xfId="779"/>
    <cellStyle name="³£_一审汇总1.27" xfId="780"/>
    <cellStyle name="_NJ17-25_报市长" xfId="781"/>
    <cellStyle name="°_NJ17-14_2011结算单定稿" xfId="782"/>
    <cellStyle name="3_03-17_一审汇总" xfId="783"/>
    <cellStyle name="_NJ17-25_基金平衡表5.8" xfId="784"/>
    <cellStyle name="百_2005-19_2011结算单定稿" xfId="785"/>
    <cellStyle name="百_NJ17-22_增消两税2012" xfId="786"/>
    <cellStyle name="百_NJ17-34_基金平衡表2.3" xfId="787"/>
    <cellStyle name="_NJ17-25_人大汇报5.8" xfId="788"/>
    <cellStyle name="_NJ17-25_人大汇报5.8_2013年教科文科预算表" xfId="789"/>
    <cellStyle name="°_2003-17_增消两税2012" xfId="790"/>
    <cellStyle name="差_重点民生支出需求测算表社保（农村低保）081112" xfId="791"/>
    <cellStyle name="百_NJ17-42_2013年" xfId="792"/>
    <cellStyle name="百_NJ17-37_2013年" xfId="793"/>
    <cellStyle name="_NJ17-25_一审汇总1.27" xfId="794"/>
    <cellStyle name="好_县市旗测算-新科目（20080626）_2012年年底教育项目调整支出汇总表（程科长）" xfId="795"/>
    <cellStyle name="百_NJ18-17_基金平衡表5.8" xfId="796"/>
    <cellStyle name="3_2005-18_人大汇报5.8_2013年教科文科预算表" xfId="797"/>
    <cellStyle name="百_NJ17-35_汇报姜局2.16" xfId="798"/>
    <cellStyle name="_副本2006-2新_2011结算单定稿" xfId="799"/>
    <cellStyle name="_NJ17-26" xfId="800"/>
    <cellStyle name="_NJ17-26_2011结算单定稿" xfId="801"/>
    <cellStyle name="_纵横对比" xfId="802"/>
    <cellStyle name="百_NJ17-60_基金平衡表5.8" xfId="803"/>
    <cellStyle name="差_市辖区测算-新科目（20080626）_县市旗测算-新科目（含人口规模效应）" xfId="804"/>
    <cellStyle name="_NJ17-26_报市长" xfId="805"/>
    <cellStyle name="3_03-17_人大汇报5.8" xfId="806"/>
    <cellStyle name="_NJ17-26_基金平衡表5.8" xfId="807"/>
    <cellStyle name="_市直提前告知" xfId="808"/>
    <cellStyle name="差_第五部分(才淼、饶永宏）" xfId="809"/>
    <cellStyle name="3_04-19_汇报姜局2.16" xfId="810"/>
    <cellStyle name="_NJ17-26_人大汇报5.8" xfId="811"/>
    <cellStyle name="百_NJ17-11_基金平衡表5.8" xfId="812"/>
    <cellStyle name="_NJ17-26_市直提前告知" xfId="813"/>
    <cellStyle name="_NJ17-26_一审汇总" xfId="814"/>
    <cellStyle name="°_Book3_报市长" xfId="815"/>
    <cellStyle name="_NJ17-26_一审汇总1.27" xfId="816"/>
    <cellStyle name="_NJ17-26_增消两税2012" xfId="817"/>
    <cellStyle name="_定稿_2013年" xfId="818"/>
    <cellStyle name="差_基础数据" xfId="819"/>
    <cellStyle name="_定稿_人大汇报5.8_2013年教科文科预算表" xfId="820"/>
    <cellStyle name="3_04-19_基金平衡表5.8" xfId="821"/>
    <cellStyle name="_定稿_一审汇总" xfId="822"/>
    <cellStyle name="3_2005-18_2011结算单定稿" xfId="823"/>
    <cellStyle name="_定稿_一审汇总1.27" xfId="824"/>
    <cellStyle name="3￡_报市长" xfId="825"/>
    <cellStyle name="千_NJ17-26_一审汇总" xfId="826"/>
    <cellStyle name="_分市分省GDP" xfId="827"/>
    <cellStyle name="百_NJ18-17_2011结算单定稿" xfId="828"/>
    <cellStyle name="好_县区合并测算20080421_县市旗测算-新科目（含人口规模效应）_2012年年底教育项目调整支出汇总表（程科长）" xfId="829"/>
    <cellStyle name="常_一审汇总1.27" xfId="830"/>
    <cellStyle name="°_2006-2" xfId="831"/>
    <cellStyle name="_分市分省GDP_2013年" xfId="832"/>
    <cellStyle name="3￡_一审汇总1.27" xfId="833"/>
    <cellStyle name="3_05_2011结算单定稿" xfId="834"/>
    <cellStyle name="_分市分省GDP_报市长" xfId="835"/>
    <cellStyle name="_分市分省GDP_汇报姜局2.16" xfId="836"/>
    <cellStyle name="_分市分省GDP_基金平衡表5.8" xfId="837"/>
    <cellStyle name="_分市分省GDP_人大汇报5.8" xfId="838"/>
    <cellStyle name="°_纵横对比_2013年" xfId="839"/>
    <cellStyle name="_分市分省GDP_人大汇报5.8_2013年教科文科预算表" xfId="840"/>
    <cellStyle name="_分市分省GDP_市直提前告知" xfId="841"/>
    <cellStyle name="千_NJ18-15_增消两税2012" xfId="842"/>
    <cellStyle name="百_NJ18-10_一审汇总1.27" xfId="843"/>
    <cellStyle name="百_NJ18-05_一审汇总1.27" xfId="844"/>
    <cellStyle name="°_副本2006-2新_2013年" xfId="845"/>
    <cellStyle name="_分市分省GDP_市直提前告知_2013年教科文科预算表" xfId="846"/>
    <cellStyle name="_分市分省GDP_一审汇总1.27" xfId="847"/>
    <cellStyle name="°_一审汇总1.27" xfId="848"/>
    <cellStyle name="千_NJ09-05_市直提前告知" xfId="849"/>
    <cellStyle name="差_人员工资和公用经费2" xfId="850"/>
    <cellStyle name="百_NJ17-23_人大汇报5.8" xfId="851"/>
    <cellStyle name="百_NJ17-18_人大汇报5.8" xfId="852"/>
    <cellStyle name="°_综合数据_基金平衡表5.8" xfId="853"/>
    <cellStyle name="°_05_汇报姜局2.16" xfId="854"/>
    <cellStyle name="百_NJ18-33_基金平衡表5.8" xfId="855"/>
    <cellStyle name="百_05" xfId="856"/>
    <cellStyle name="_副本2006-2_基金平衡表2.3" xfId="857"/>
    <cellStyle name="_综合数据_市直提前告知_2013年教科文科预算表" xfId="858"/>
    <cellStyle name="_副本2006-2_人大汇报5.8" xfId="859"/>
    <cellStyle name="°ù·" xfId="860"/>
    <cellStyle name="_副本2006-2_市直提前告知_2013年教科文科预算表" xfId="861"/>
    <cellStyle name="好_结转" xfId="862"/>
    <cellStyle name="超级链接" xfId="863"/>
    <cellStyle name="百_NJ17-62_2013年" xfId="864"/>
    <cellStyle name="_副本2006-2_一审汇总" xfId="865"/>
    <cellStyle name="_副本2006-2新_2013年" xfId="866"/>
    <cellStyle name="百_NJ17-27_人大汇报5.8" xfId="867"/>
    <cellStyle name="_副本2006-2新_基金平衡表2.3" xfId="868"/>
    <cellStyle name="_副本2006-2新_人大汇报5.8" xfId="869"/>
    <cellStyle name="百_NJ09-05_一审汇总1.27" xfId="870"/>
    <cellStyle name="_副本2006-2新_市直提前告知" xfId="871"/>
    <cellStyle name="百_NJ18-10_2011结算单定稿" xfId="872"/>
    <cellStyle name="百_NJ18-05_2011结算单定稿" xfId="873"/>
    <cellStyle name="_副本2006-2新_一审汇总1.27" xfId="874"/>
    <cellStyle name="好_教育(按照总人口测算）—20080416_民生政策最低支出需求_2012年年底教育项目调整支出汇总表（程科长）" xfId="875"/>
    <cellStyle name="_副本2006-2新_增消两税2012" xfId="876"/>
    <cellStyle name="百_增消两税2012" xfId="877"/>
    <cellStyle name="千_NJ17-24_基金平衡表5.8" xfId="878"/>
    <cellStyle name="_汇报姜局2.16" xfId="879"/>
    <cellStyle name="3_05_基金平衡表2.3" xfId="880"/>
    <cellStyle name="_接转" xfId="881"/>
    <cellStyle name="百_NJ17-54_一审汇总1.27" xfId="882"/>
    <cellStyle name="_科目（第四稿）" xfId="883"/>
    <cellStyle name="百_NJ09-05_市直提前告知_2013年教科文科预算表" xfId="884"/>
    <cellStyle name="_人大汇报5.8" xfId="885"/>
    <cellStyle name="百_NJ09-04_一审汇总1.27" xfId="886"/>
    <cellStyle name="_省定集聚区收入基数" xfId="887"/>
    <cellStyle name="百_NJ17-25_人大汇报5.8_2013年教科文科预算表" xfId="888"/>
    <cellStyle name="°_副本2006-2_人大汇报5.8_2013年教科文科预算表" xfId="889"/>
    <cellStyle name="_一审汇总1.27" xfId="890"/>
    <cellStyle name="_泽光09年结转" xfId="891"/>
    <cellStyle name="百_NJ17-19_市直提前告知" xfId="892"/>
    <cellStyle name="百_NJ17-11_2013年" xfId="893"/>
    <cellStyle name="_转移支付" xfId="894"/>
    <cellStyle name="百_NJ17-35" xfId="895"/>
    <cellStyle name="百_NJ17-34_人大汇报5.8_2013年教科文科预算表" xfId="896"/>
    <cellStyle name="_综合(删除版)2" xfId="897"/>
    <cellStyle name="好_卫生(按照总人口测算）—20080416_县市旗测算-新科目（含人口规模效应）_2012年年底教育项目调整支出汇总表（程科长）" xfId="898"/>
    <cellStyle name="百_NJ17-34_市直提前告知" xfId="899"/>
    <cellStyle name="_综合数据_人大汇报5.8_2013年教科文科预算表" xfId="900"/>
    <cellStyle name="好_第五部分(才淼、饶永宏）" xfId="901"/>
    <cellStyle name="_综合数据_2013年" xfId="902"/>
    <cellStyle name="_综合数据_报市长" xfId="903"/>
    <cellStyle name="好_县市旗测算-新科目（20080627）_民生政策最低支出需求_2012年年底教育项目调整支出汇总表（程科长）" xfId="904"/>
    <cellStyle name="°_定稿_一审汇总1.27" xfId="905"/>
    <cellStyle name="_综合数据_汇报姜局2.16" xfId="906"/>
    <cellStyle name="百_NJ17-25_基金平衡表5.8" xfId="907"/>
    <cellStyle name="3_2005-19_汇报姜局2.16" xfId="908"/>
    <cellStyle name="_综合数据_基金平衡表2.3" xfId="909"/>
    <cellStyle name="°_17_2011结算单定稿" xfId="910"/>
    <cellStyle name="°_副本2006-2_基金平衡表5.8" xfId="911"/>
    <cellStyle name="百_04-19_一审汇总1.27" xfId="912"/>
    <cellStyle name="百_NJ18-33_2013年" xfId="913"/>
    <cellStyle name="差_2007一般预算支出口径剔除表_2012年年底教育项目调整支出汇总表（程科长）" xfId="914"/>
    <cellStyle name="_综合数据_基金平衡表5.8" xfId="915"/>
    <cellStyle name="_综合数据_一审汇总" xfId="916"/>
    <cellStyle name="_综合数据_一审汇总1.27" xfId="917"/>
    <cellStyle name="好_行政（人员）_民生政策最低支出需求_2012年年底教育项目调整支出汇总表（程科长）" xfId="918"/>
    <cellStyle name="¡ã¨" xfId="919"/>
    <cellStyle name="°_1_增消两税2012" xfId="920"/>
    <cellStyle name="千_基金平衡表2.3" xfId="921"/>
    <cellStyle name="»õ" xfId="922"/>
    <cellStyle name="百_NJ18-19_人大汇报5.8" xfId="923"/>
    <cellStyle name="差_教育(按照总人口测算）—20080416" xfId="924"/>
    <cellStyle name="°" xfId="925"/>
    <cellStyle name="°_05" xfId="926"/>
    <cellStyle name="°_05_2011结算单定稿" xfId="927"/>
    <cellStyle name="°_05_基金平衡表2.3" xfId="928"/>
    <cellStyle name="°_05_人大汇报5.8_2013年教科文科预算表" xfId="929"/>
    <cellStyle name="°_05_市直提前告知" xfId="930"/>
    <cellStyle name="百_NJ17-19_基金平衡表5.8" xfId="931"/>
    <cellStyle name="3_2005-18_汇报姜局2.16" xfId="932"/>
    <cellStyle name="°_05_一审汇总" xfId="933"/>
    <cellStyle name="°_17_基金平衡表2.3" xfId="934"/>
    <cellStyle name="°_05_增消两税2012" xfId="935"/>
    <cellStyle name="°_1" xfId="936"/>
    <cellStyle name="3_05_基金平衡表5.8" xfId="937"/>
    <cellStyle name="°_定稿_基金平衡表2.3" xfId="938"/>
    <cellStyle name="°_1_2013年" xfId="939"/>
    <cellStyle name="no dec" xfId="940"/>
    <cellStyle name="百_NJ09-03_2011结算单定稿" xfId="941"/>
    <cellStyle name="°_1_报市长" xfId="942"/>
    <cellStyle name="°_1_基金平衡表2.3" xfId="943"/>
    <cellStyle name="百_NJ18-08_汇报姜局2.16" xfId="944"/>
    <cellStyle name="百_NJ18-13_汇报姜局2.16" xfId="945"/>
    <cellStyle name="°_副本2006-2新_增消两税2012" xfId="946"/>
    <cellStyle name="°_1_基金平衡表5.8" xfId="947"/>
    <cellStyle name="°_1_人大汇报5.8" xfId="948"/>
    <cellStyle name="°_2006-2_基金平衡表5.8" xfId="949"/>
    <cellStyle name="°_1_市直提前告知" xfId="950"/>
    <cellStyle name="百_NJ18-02_人大汇报5.8_2013年教科文科预算表" xfId="951"/>
    <cellStyle name="°_1_一审汇总" xfId="952"/>
    <cellStyle name="差_自行调整差异系数顺序" xfId="953"/>
    <cellStyle name="°_1_一审汇总1.27" xfId="954"/>
    <cellStyle name="°_17_2013年" xfId="955"/>
    <cellStyle name="百_04-19_一审汇总" xfId="956"/>
    <cellStyle name="百_NJ17-60_汇报姜局2.16" xfId="957"/>
    <cellStyle name="°_17_人大汇报5.8" xfId="958"/>
    <cellStyle name="°_17_市直提前告知" xfId="959"/>
    <cellStyle name="°_17_市直提前告知_2013年教科文科预算表" xfId="960"/>
    <cellStyle name="°_17_一审汇总" xfId="961"/>
    <cellStyle name="百_NJ09-03_人大汇报5.8" xfId="962"/>
    <cellStyle name="3￡1" xfId="963"/>
    <cellStyle name="°_17_一审汇总1.27" xfId="964"/>
    <cellStyle name="百_NJ17-35_报市长" xfId="965"/>
    <cellStyle name="°_17_增消两税2012" xfId="966"/>
    <cellStyle name="好_测算总表" xfId="967"/>
    <cellStyle name="百_NJ18-23_市直提前告知" xfId="968"/>
    <cellStyle name="百_NJ18-18_市直提前告知" xfId="969"/>
    <cellStyle name="百_NJ18-12_2011结算单定稿" xfId="970"/>
    <cellStyle name="百_NJ18-07_2011结算单定稿" xfId="971"/>
    <cellStyle name="°_2003-17" xfId="972"/>
    <cellStyle name="好_增消两税返还" xfId="973"/>
    <cellStyle name="°_2003-17_2011结算单定稿" xfId="974"/>
    <cellStyle name="°_Book3_市直提前告知" xfId="975"/>
    <cellStyle name="°_2003-17_基金平衡表2.3" xfId="976"/>
    <cellStyle name="好_下文" xfId="977"/>
    <cellStyle name="°_2003-17_基金平衡表5.8" xfId="978"/>
    <cellStyle name="°_2003-17_人大汇报5.8" xfId="979"/>
    <cellStyle name="°_2003-17_市直提前告知_2013年教科文科预算表" xfId="980"/>
    <cellStyle name="°_2003-17_一审汇总" xfId="981"/>
    <cellStyle name="差_基金平衡表2.3" xfId="982"/>
    <cellStyle name="°_2003-17_一审汇总1.27" xfId="983"/>
    <cellStyle name="好_2008年预计支出与2007年对比_2012年年底教育项目调整支出汇总表（程科长）" xfId="984"/>
    <cellStyle name="°_2006-2_2011结算单定稿" xfId="985"/>
    <cellStyle name="°_2006-2_2013年" xfId="986"/>
    <cellStyle name="3_03-17_基金平衡表2.3" xfId="987"/>
    <cellStyle name="°_2006-2_报市长" xfId="988"/>
    <cellStyle name="°_2006-2_汇报姜局2.16" xfId="989"/>
    <cellStyle name="百_NJ18-38_2013年" xfId="990"/>
    <cellStyle name="百_NJ18-43_2013年" xfId="991"/>
    <cellStyle name="差_汇总表" xfId="992"/>
    <cellStyle name="°_2006-2_基金平衡表2.3" xfId="993"/>
    <cellStyle name="°_2006-2_市直提前告知" xfId="994"/>
    <cellStyle name="°_2006-2_市直提前告知_2013年教科文科预算表" xfId="995"/>
    <cellStyle name="°_2006-2_一审汇总" xfId="996"/>
    <cellStyle name="百_NJ17-07_2011结算单定稿" xfId="997"/>
    <cellStyle name="°_副本2006-2新_人大汇报5.8" xfId="998"/>
    <cellStyle name="3_2005-18_增消两税2012" xfId="999"/>
    <cellStyle name="°_2011结算单定稿" xfId="1000"/>
    <cellStyle name="°_2013年" xfId="1001"/>
    <cellStyle name="百_NJ18-27_市直提前告知" xfId="1002"/>
    <cellStyle name="百_NJ18-32_市直提前告知" xfId="1003"/>
    <cellStyle name="°_Book3" xfId="1004"/>
    <cellStyle name="差_民生政策最低支出需求_2012年年底教育项目调整支出汇总表（程科长）" xfId="1005"/>
    <cellStyle name="°_Book3_2011结算单定稿" xfId="1006"/>
    <cellStyle name="百_NJ17-60_一审汇总1.27" xfId="1007"/>
    <cellStyle name="°_Book3_2013年" xfId="1008"/>
    <cellStyle name="°_综合数据_2013年" xfId="1009"/>
    <cellStyle name="°_Book3_基金平衡表2.3" xfId="1010"/>
    <cellStyle name="°_Book3_人大汇报5.8" xfId="1011"/>
    <cellStyle name="°_Book3_市直提前告知_2013年教科文科预算表" xfId="1012"/>
    <cellStyle name="千_NJ17-24_一审汇总1.27" xfId="1013"/>
    <cellStyle name="°_Book3_一审汇总" xfId="1014"/>
    <cellStyle name="°_Book3_一审汇总1.27" xfId="1015"/>
    <cellStyle name="°_Book3_增消两税2012" xfId="1016"/>
    <cellStyle name="百_NJ18-01_基金平衡表5.8" xfId="1017"/>
    <cellStyle name="百_04-19_人大汇报5.8_2013年教科文科预算表" xfId="1018"/>
    <cellStyle name="°_NJ17-14" xfId="1019"/>
    <cellStyle name="°_NJ17-14_2013年" xfId="1020"/>
    <cellStyle name="千分位" xfId="1021"/>
    <cellStyle name="货币 2" xfId="1022"/>
    <cellStyle name="°_NJ17-14_报市长" xfId="1023"/>
    <cellStyle name="°_NJ17-14_汇报姜局2.16" xfId="1024"/>
    <cellStyle name="°_NJ17-14_基金平衡表2.3" xfId="1025"/>
    <cellStyle name="°_NJ17-14_基金平衡表5.8" xfId="1026"/>
    <cellStyle name="千_NJ17-26_基金平衡表2.3" xfId="1027"/>
    <cellStyle name="百_05_汇报姜局2.16" xfId="1028"/>
    <cellStyle name="°_NJ17-14_人大汇报5.8" xfId="1029"/>
    <cellStyle name="°_NJ17-14_人大汇报5.8_2013年教科文科预算表" xfId="1030"/>
    <cellStyle name="°_NJ17-14_市直提前告知_2013年教科文科预算表" xfId="1031"/>
    <cellStyle name="好_2008年全省汇总收支计算表_2012年年底教育项目调整支出汇总表（程科长）" xfId="1032"/>
    <cellStyle name="°_NJ17-14_一审汇总" xfId="1033"/>
    <cellStyle name="°_NJ17-14_一审汇总1.27" xfId="1034"/>
    <cellStyle name="百_封面_基金平衡表5.8" xfId="1035"/>
    <cellStyle name="°_NJ17-14_增消两税2012" xfId="1036"/>
    <cellStyle name="°_定稿" xfId="1037"/>
    <cellStyle name="差_县区合并测算20080421" xfId="1038"/>
    <cellStyle name="°_副本2006-2新_汇报姜局2.16" xfId="1039"/>
    <cellStyle name="差_危改资金测算_2012年年底教育项目调整支出汇总表（程科长）" xfId="1040"/>
    <cellStyle name="°_定稿_2011结算单定稿" xfId="1041"/>
    <cellStyle name="百_NJ17-23_一审汇总" xfId="1042"/>
    <cellStyle name="百_NJ17-18_一审汇总" xfId="1043"/>
    <cellStyle name="°_定稿_2013年" xfId="1044"/>
    <cellStyle name="°_定稿_报市长" xfId="1045"/>
    <cellStyle name="°_定稿_汇报姜局2.16" xfId="1046"/>
    <cellStyle name="3_2005-18_人大汇报5.8" xfId="1047"/>
    <cellStyle name="好_2007年结算已定项目对账单_2012年年底教育项目调整支出汇总表（程科长）" xfId="1048"/>
    <cellStyle name="差_省定集聚区收入基数" xfId="1049"/>
    <cellStyle name="°_定稿_市直提前告知_2013年教科文科预算表" xfId="1050"/>
    <cellStyle name="°_定稿_一审汇总" xfId="1051"/>
    <cellStyle name="°_定稿_增消两税2012" xfId="1052"/>
    <cellStyle name="百_NJ17-25" xfId="1053"/>
    <cellStyle name="°_副本2006-2" xfId="1054"/>
    <cellStyle name="百_NJ17-25_2013年" xfId="1055"/>
    <cellStyle name="好_2" xfId="1056"/>
    <cellStyle name="°_副本2006-2_2013年" xfId="1057"/>
    <cellStyle name="百_NJ17-25_报市长" xfId="1058"/>
    <cellStyle name="货_人大汇报5.8" xfId="1059"/>
    <cellStyle name="百_NJ18-13_市直提前告知_2013年教科文科预算表" xfId="1060"/>
    <cellStyle name="百_NJ18-08_市直提前告知_2013年教科文科预算表" xfId="1061"/>
    <cellStyle name="°_副本2006-2_报市长" xfId="1062"/>
    <cellStyle name="百_NJ09-04_增消两税2012" xfId="1063"/>
    <cellStyle name="百_NJ17-25_汇报姜局2.16" xfId="1064"/>
    <cellStyle name="差_县区合并测算20080421_不含人员经费系数" xfId="1065"/>
    <cellStyle name="°_副本2006-2_汇报姜局2.16" xfId="1066"/>
    <cellStyle name="百_NJ17-25_人大汇报5.8" xfId="1067"/>
    <cellStyle name="常规 13" xfId="1068"/>
    <cellStyle name="百_NJ17-08_一审汇总1.27" xfId="1069"/>
    <cellStyle name="3_2005-18_报市长" xfId="1070"/>
    <cellStyle name="°_综合数据_市直提前告知_2013年教科文科预算表" xfId="1071"/>
    <cellStyle name="°_副本2006-2_人大汇报5.8" xfId="1072"/>
    <cellStyle name="百_NJ17-25_市直提前告知_2013年教科文科预算表" xfId="1073"/>
    <cellStyle name="常规 11 2" xfId="1074"/>
    <cellStyle name="好_-市财政局1支出汇总(含预备金、政府)22" xfId="1075"/>
    <cellStyle name="°_副本2006-2_市直提前告知_2013年教科文科预算表" xfId="1076"/>
    <cellStyle name="百_NJ17-25_一审汇总1.27" xfId="1077"/>
    <cellStyle name="货_NJ18-15_人大汇报5.8_2013年教科文科预算表" xfId="1078"/>
    <cellStyle name="千位_(人代会用)" xfId="1079"/>
    <cellStyle name="百_NJ17-26_人大汇报5.8_2013年教科文科预算表" xfId="1080"/>
    <cellStyle name="°_副本2006-2_一审汇总1.27" xfId="1081"/>
    <cellStyle name="百_NJ17-25_增消两税2012" xfId="1082"/>
    <cellStyle name="百_NJ17-42_基金平衡表2.3" xfId="1083"/>
    <cellStyle name="百_NJ17-37_基金平衡表2.3" xfId="1084"/>
    <cellStyle name="°_副本2006-2_增消两税2012" xfId="1085"/>
    <cellStyle name="°_副本2006-2新" xfId="1086"/>
    <cellStyle name="°_副本2006-2新_报市长" xfId="1087"/>
    <cellStyle name="百_NJ18-01_汇报姜局2.16" xfId="1088"/>
    <cellStyle name="°_副本2006-2新_基金平衡表2.3" xfId="1089"/>
    <cellStyle name="°_副本2006-2新_基金平衡表5.8" xfId="1090"/>
    <cellStyle name="°_副本2006-2新_人大汇报5.8_2013年教科文科预算表" xfId="1091"/>
    <cellStyle name="差_市本级收入预计111123" xfId="1092"/>
    <cellStyle name="°_副本2006-2新_一审汇总" xfId="1093"/>
    <cellStyle name="百_04-19_基金平衡表2.3" xfId="1094"/>
    <cellStyle name="°_人大汇报5.8_2013年教科文科预算表" xfId="1095"/>
    <cellStyle name="差_12滨州_2012年年底教育项目调整支出汇总表（程科长）" xfId="1096"/>
    <cellStyle name="百_NJ17-07_一审汇总" xfId="1097"/>
    <cellStyle name="°_市直提前告知_2013年教科文科预算表" xfId="1098"/>
    <cellStyle name="°_一审汇总" xfId="1099"/>
    <cellStyle name="°_增消两税2012" xfId="1100"/>
    <cellStyle name="千_NJ17-26_基金平衡表5.8" xfId="1101"/>
    <cellStyle name="差_同德" xfId="1102"/>
    <cellStyle name="百_NJ17-36_报市长" xfId="1103"/>
    <cellStyle name="°_综合数据_2011结算单定稿" xfId="1104"/>
    <cellStyle name="百_NJ17-08" xfId="1105"/>
    <cellStyle name="°_综合数据_报市长" xfId="1106"/>
    <cellStyle name="差_接转_2012年年底教育项目调整支出汇总表（程科长）" xfId="1107"/>
    <cellStyle name="百_NJ17-62_市直提前告知" xfId="1108"/>
    <cellStyle name="°_综合数据_汇报姜局2.16" xfId="1109"/>
    <cellStyle name="°_综合数据_基金平衡表2.3" xfId="1110"/>
    <cellStyle name="差_县区合并测算20080421_不含人员经费系数_2012年年底教育项目调整支出汇总表（程科长）" xfId="1111"/>
    <cellStyle name="3_2013年" xfId="1112"/>
    <cellStyle name="°_综合数据_人大汇报5.8" xfId="1113"/>
    <cellStyle name="百_NJ17-27_汇报姜局2.16" xfId="1114"/>
    <cellStyle name="差_县市旗测算-新科目（20080626）_不含人员经费系数_2012年年底教育项目调整支出汇总表（程科长）" xfId="1115"/>
    <cellStyle name="통화 [0]_BOILER-CO1" xfId="1116"/>
    <cellStyle name="°_综合数据_增消两税2012" xfId="1117"/>
    <cellStyle name="百_NJ17-39" xfId="1118"/>
    <cellStyle name="°_纵横对比_2011结算单定稿" xfId="1119"/>
    <cellStyle name="°_纵横对比_报市长" xfId="1120"/>
    <cellStyle name="百_NJ17-33" xfId="1121"/>
    <cellStyle name="百_NJ17-28" xfId="1122"/>
    <cellStyle name="°_纵横对比_基金平衡表5.8" xfId="1123"/>
    <cellStyle name="3_05_2013年" xfId="1124"/>
    <cellStyle name="百_NJ17-16_人大汇报5.8_2013年教科文科预算表" xfId="1125"/>
    <cellStyle name="百_NJ17-21_人大汇报5.8_2013年教科文科预算表" xfId="1126"/>
    <cellStyle name="°_纵横对比_人大汇报5.8" xfId="1127"/>
    <cellStyle name="差_县市旗测算-新科目（20080627）_县市旗测算-新科目（含人口规模效应）" xfId="1128"/>
    <cellStyle name="°_纵横对比_人大汇报5.8_2013年教科文科预算表" xfId="1129"/>
    <cellStyle name="°_纵横对比_市直提前告知" xfId="1130"/>
    <cellStyle name="Ç§î»" xfId="1131"/>
    <cellStyle name="差_14安徽_2012年年底教育项目调整支出汇总表（程科长）" xfId="1132"/>
    <cellStyle name="°_纵横对比_一审汇总1.27" xfId="1133"/>
    <cellStyle name="°_纵横对比_增消两税2012" xfId="1134"/>
    <cellStyle name="好_云南 缺口县区测算(地方填报)_2012年年底教育项目调整支出汇总表（程科长）" xfId="1135"/>
    <cellStyle name="°ù·ö±è" xfId="1136"/>
    <cellStyle name="0,0_x000a__x000a_NA_x000a__x000a_" xfId="1137"/>
    <cellStyle name="常规_定稿报人大功能科目支出明细表" xfId="1138"/>
    <cellStyle name="差_2007年收支情况及2008年收支预计表(汇总表)" xfId="1139"/>
    <cellStyle name="3_04-19_人大汇报5.8_2013年教科文科预算表" xfId="1140"/>
    <cellStyle name="3?" xfId="1141"/>
    <cellStyle name="3_03-17" xfId="1142"/>
    <cellStyle name="百_NJ18-10_市直提前告知" xfId="1143"/>
    <cellStyle name="百_NJ18-05_市直提前告知" xfId="1144"/>
    <cellStyle name="百_NJ17-34" xfId="1145"/>
    <cellStyle name="3_03-17_2011结算单定稿" xfId="1146"/>
    <cellStyle name="差_丽江汇总_2012年年底教育项目调整支出汇总表（程科长）" xfId="1147"/>
    <cellStyle name="3_03-17_汇报姜局2.16" xfId="1148"/>
    <cellStyle name="百_NJ18-32_人大汇报5.8" xfId="1149"/>
    <cellStyle name="百_NJ18-27_人大汇报5.8" xfId="1150"/>
    <cellStyle name="百_NJ17-27" xfId="1151"/>
    <cellStyle name="3_03-17_基金平衡表5.8" xfId="1152"/>
    <cellStyle name="3_03-17_市直提前告知_2013年教科文科预算表" xfId="1153"/>
    <cellStyle name="3_03-17_一审汇总1.27" xfId="1154"/>
    <cellStyle name="3_2005-18_一审汇总" xfId="1155"/>
    <cellStyle name="百_NJ17-39_人大汇报5.8" xfId="1156"/>
    <cellStyle name="3_04-19" xfId="1157"/>
    <cellStyle name="差_一般预算支出口径剔除表" xfId="1158"/>
    <cellStyle name="3_04-19_2011结算单定稿" xfId="1159"/>
    <cellStyle name="千_NJ17-24_基金平衡表2.3" xfId="1160"/>
    <cellStyle name="百_NJ18-11_2013年" xfId="1161"/>
    <cellStyle name="百_NJ18-06_2013年" xfId="1162"/>
    <cellStyle name="3_04-19_报市长" xfId="1163"/>
    <cellStyle name="3_04-19_人大汇报5.8" xfId="1164"/>
    <cellStyle name="百_NJ09-07_一审汇总" xfId="1165"/>
    <cellStyle name="3_04-19_市直提前告知_2013年教科文科预算表" xfId="1166"/>
    <cellStyle name="3_05_报市长" xfId="1167"/>
    <cellStyle name="3_05_汇报姜局2.16" xfId="1168"/>
    <cellStyle name="3_封面_人大汇报5.8" xfId="1169"/>
    <cellStyle name="3_05_市直提前告知" xfId="1170"/>
    <cellStyle name="3_封面_人大汇报5.8_2013年教科文科预算表" xfId="1171"/>
    <cellStyle name="3_05_市直提前告知_2013年教科文科预算表" xfId="1172"/>
    <cellStyle name="百_NJ17-62_市直提前告知_2013年教科文科预算表" xfId="1173"/>
    <cellStyle name="3_05_一审汇总" xfId="1174"/>
    <cellStyle name="好_2011转移支付预计表（定稿）" xfId="1175"/>
    <cellStyle name="3_05_一审汇总1.27" xfId="1176"/>
    <cellStyle name="3_05_增消两税2012" xfId="1177"/>
    <cellStyle name="³£_市直提前告知" xfId="1178"/>
    <cellStyle name="3_2005-18" xfId="1179"/>
    <cellStyle name="3_2005-18_基金平衡表5.8" xfId="1180"/>
    <cellStyle name="3_2005-18_市直提前告知_2013年教科文科预算表" xfId="1181"/>
    <cellStyle name="3_2005-18_一审汇总1.27" xfId="1182"/>
    <cellStyle name="百_NJ18-08_市直提前告知" xfId="1183"/>
    <cellStyle name="百_NJ18-13_市直提前告知" xfId="1184"/>
    <cellStyle name="3_2005-19" xfId="1185"/>
    <cellStyle name="3_2005-19_报市长" xfId="1186"/>
    <cellStyle name="3_2005-19_2013年" xfId="1187"/>
    <cellStyle name="3_2005-19_基金平衡表2.3" xfId="1188"/>
    <cellStyle name="3_2005-19_基金平衡表5.8" xfId="1189"/>
    <cellStyle name="3_2005-19_人大汇报5.8" xfId="1190"/>
    <cellStyle name="3_2005-19_人大汇报5.8_2013年教科文科预算表" xfId="1191"/>
    <cellStyle name="3_2005-19_市直提前告知" xfId="1192"/>
    <cellStyle name="百_NJ09-04" xfId="1193"/>
    <cellStyle name="3_2005-19_市直提前告知_2013年教科文科预算表" xfId="1194"/>
    <cellStyle name="百_NJ17-22" xfId="1195"/>
    <cellStyle name="3_2005-19_一审汇总1.27" xfId="1196"/>
    <cellStyle name="3_2011结算单定稿" xfId="1197"/>
    <cellStyle name="百_NJ18-04_汇报姜局2.16" xfId="1198"/>
    <cellStyle name="货_NJ18-15_人大汇报5.8" xfId="1199"/>
    <cellStyle name="3_封面" xfId="1200"/>
    <cellStyle name="百_NJ17-26_人大汇报5.8" xfId="1201"/>
    <cellStyle name="3_封面_2011结算单定稿" xfId="1202"/>
    <cellStyle name="3_封面_2013年" xfId="1203"/>
    <cellStyle name="3_封面_汇报姜局2.16" xfId="1204"/>
    <cellStyle name="强调 2" xfId="1205"/>
    <cellStyle name="3_封面_基金平衡表2.3" xfId="1206"/>
    <cellStyle name="3_封面_基金平衡表5.8" xfId="1207"/>
    <cellStyle name="3_封面_市直提前告知" xfId="1208"/>
    <cellStyle name="3_封面_市直提前告知_2013年教科文科预算表" xfId="1209"/>
    <cellStyle name="3_封面_一审汇总" xfId="1210"/>
    <cellStyle name="3_封面_一审汇总1.27" xfId="1211"/>
    <cellStyle name="百_NJ18-09_人大汇报5.8" xfId="1212"/>
    <cellStyle name="百_NJ18-14_人大汇报5.8" xfId="1213"/>
    <cellStyle name="好_县区合并测算20080423(按照各省比重）_不含人员经费系数" xfId="1214"/>
    <cellStyle name="3_封面_增消两税2012" xfId="1215"/>
    <cellStyle name="百_NJ18-27_2013年" xfId="1216"/>
    <cellStyle name="百_NJ18-32_2013年" xfId="1217"/>
    <cellStyle name="百_NJ18-06" xfId="1218"/>
    <cellStyle name="百_NJ18-11" xfId="1219"/>
    <cellStyle name="3_汇报姜局2.16" xfId="1220"/>
    <cellStyle name="3_基金平衡表2.3" xfId="1221"/>
    <cellStyle name="3_人大汇报5.8" xfId="1222"/>
    <cellStyle name="3_人大汇报5.8_2013年教科文科预算表" xfId="1223"/>
    <cellStyle name="3_市直提前告知_2013年教科文科预算表" xfId="1224"/>
    <cellStyle name="百_NJ18-03_市直提前告知_2013年教科文科预算表" xfId="1225"/>
    <cellStyle name="3_一审汇总" xfId="1226"/>
    <cellStyle name="3_增消两税2012" xfId="1227"/>
    <cellStyle name="百_NJ18-06_一审汇总" xfId="1228"/>
    <cellStyle name="百_NJ18-11_一审汇总" xfId="1229"/>
    <cellStyle name="3¡" xfId="1230"/>
    <cellStyle name="3￡" xfId="1231"/>
    <cellStyle name="千_NJ17-26_人大汇报5.8_2013年教科文科预算表" xfId="1232"/>
    <cellStyle name="³£" xfId="1233"/>
    <cellStyle name="3￡_2011结算单定稿" xfId="1234"/>
    <cellStyle name="百_NJ18-18_人大汇报5.8_2013年教科文科预算表" xfId="1235"/>
    <cellStyle name="百_NJ18-23_人大汇报5.8_2013年教科文科预算表" xfId="1236"/>
    <cellStyle name="差_附表" xfId="1237"/>
    <cellStyle name="³£_2011结算单定稿" xfId="1238"/>
    <cellStyle name="百_2005-18_基金平衡表5.8" xfId="1239"/>
    <cellStyle name="³£_2013年" xfId="1240"/>
    <cellStyle name="好_县区合并测算20080421_2012年年底教育项目调整支出汇总表（程科长）" xfId="1241"/>
    <cellStyle name="百_NJ18-01_一审汇总" xfId="1242"/>
    <cellStyle name="3￡_汇报姜局2.16" xfId="1243"/>
    <cellStyle name="³£_汇报姜局2.16" xfId="1244"/>
    <cellStyle name="百_NJ18-05_报市长" xfId="1245"/>
    <cellStyle name="百_NJ18-10_报市长" xfId="1246"/>
    <cellStyle name="3￡_基金平衡表2.3" xfId="1247"/>
    <cellStyle name="³£_基金平衡表2.3" xfId="1248"/>
    <cellStyle name="百_NJ17-22_市直提前告知" xfId="1249"/>
    <cellStyle name="³£_基金平衡表5.8" xfId="1250"/>
    <cellStyle name="3￡_人大汇报5.8" xfId="1251"/>
    <cellStyle name="差_县区合并测算20080423(按照各省比重）_县市旗测算-新科目（含人口规模效应）" xfId="1252"/>
    <cellStyle name="百_NJ18-09_基金平衡表5.8" xfId="1253"/>
    <cellStyle name="百_NJ18-14_基金平衡表5.8" xfId="1254"/>
    <cellStyle name="³£_人大汇报5.8" xfId="1255"/>
    <cellStyle name="差_其他部门(按照总人口测算）—20080416" xfId="1256"/>
    <cellStyle name="Accent1 - 40%" xfId="1257"/>
    <cellStyle name="3￡_人大汇报5.8_2013年教科文科预算表" xfId="1258"/>
    <cellStyle name="3￡_市直提前告知" xfId="1259"/>
    <cellStyle name="百_NJ17-39_2013年" xfId="1260"/>
    <cellStyle name="3￡_市直提前告知_2013年教科文科预算表" xfId="1261"/>
    <cellStyle name="好_30云南" xfId="1262"/>
    <cellStyle name="³£_市直提前告知_2013年教科文科预算表" xfId="1263"/>
    <cellStyle name="3￡_一审汇总" xfId="1264"/>
    <cellStyle name="³£_一审汇总" xfId="1265"/>
    <cellStyle name="百_NJ17-19" xfId="1266"/>
    <cellStyle name="百_NJ17-62_汇报姜局2.16" xfId="1267"/>
    <cellStyle name="3￡_增消两税2012" xfId="1268"/>
    <cellStyle name="³£¹æ" xfId="1269"/>
    <cellStyle name="Accent1" xfId="1270"/>
    <cellStyle name="好_检验表（调整后）_2012年年底教育项目调整支出汇总表（程科长）" xfId="1271"/>
    <cellStyle name="Accent1 - 20%" xfId="1272"/>
    <cellStyle name="Accent1 - 60%" xfId="1273"/>
    <cellStyle name="百_04-19_市直提前告知_2013年教科文科预算表" xfId="1274"/>
    <cellStyle name="Accent1_2006年33甘肃" xfId="1275"/>
    <cellStyle name="Accent2" xfId="1276"/>
    <cellStyle name="Accent2 - 20%" xfId="1277"/>
    <cellStyle name="Accent2 - 60%" xfId="1278"/>
    <cellStyle name="Accent2_2006年33甘肃" xfId="1279"/>
    <cellStyle name="百_NJ09-08_人大汇报5.8_2013年教科文科预算表" xfId="1280"/>
    <cellStyle name="Accent3" xfId="1281"/>
    <cellStyle name="百_04-19_市直提前告知" xfId="1282"/>
    <cellStyle name="Accent3 - 40%" xfId="1283"/>
    <cellStyle name="百_NJ18-07_报市长" xfId="1284"/>
    <cellStyle name="百_NJ18-12_报市长" xfId="1285"/>
    <cellStyle name="百_NJ17-11_人大汇报5.8_2013年教科文科预算表" xfId="1286"/>
    <cellStyle name="百_NJ18-34_市直提前告知_2013年教科文科预算表" xfId="1287"/>
    <cellStyle name="Accent3_2006年33甘肃" xfId="1288"/>
    <cellStyle name="Accent4 - 40%" xfId="1289"/>
    <cellStyle name="好_04财力类" xfId="1290"/>
    <cellStyle name="Accent4 - 60%" xfId="1291"/>
    <cellStyle name="好_行政(燃修费)" xfId="1292"/>
    <cellStyle name="Accent5" xfId="1293"/>
    <cellStyle name="Accent5 - 40%" xfId="1294"/>
    <cellStyle name="Accent5 - 60%" xfId="1295"/>
    <cellStyle name="Accent6" xfId="1296"/>
    <cellStyle name="百_NJ17-18_基金平衡表2.3" xfId="1297"/>
    <cellStyle name="百_NJ17-23_基金平衡表2.3" xfId="1298"/>
    <cellStyle name="Accent6 - 20%" xfId="1299"/>
    <cellStyle name="Percent_2011结算单定稿" xfId="1300"/>
    <cellStyle name="百_NJ17-11_增消两税2012" xfId="1301"/>
    <cellStyle name="Accent6 - 60%" xfId="1302"/>
    <cellStyle name="Accent6_2006年33甘肃" xfId="1303"/>
    <cellStyle name="百_NJ09-05" xfId="1304"/>
    <cellStyle name="Æõ" xfId="1305"/>
    <cellStyle name="Æõí¨" xfId="1306"/>
    <cellStyle name="Ç§·öî»" xfId="1307"/>
    <cellStyle name="千_NJ17-06_2011结算单定稿" xfId="1308"/>
    <cellStyle name="Ç§·öî»[0]" xfId="1309"/>
    <cellStyle name="百_NJ17-26_市直提前告知_2013年教科文科预算表" xfId="1310"/>
    <cellStyle name="货_NJ18-15_市直提前告知_2013年教科文科预算表" xfId="1311"/>
    <cellStyle name="百_2005-19_增消两税2012" xfId="1312"/>
    <cellStyle name="好_汇总表4_2012年年底教育项目调整支出汇总表（程科长）" xfId="1313"/>
    <cellStyle name="Ç§·öî»_2011结算单定稿" xfId="1314"/>
    <cellStyle name="好_津补贴保障测算(5.21)" xfId="1315"/>
    <cellStyle name="Ç§î»[0]" xfId="1316"/>
    <cellStyle name="百_NJ18-33_一审汇总1.27" xfId="1317"/>
    <cellStyle name="百_NJ18-34_人大汇报5.8_2013年教科文科预算表" xfId="1318"/>
    <cellStyle name="差_民生政策最低支出需求" xfId="1319"/>
    <cellStyle name="Ç§î»·ö¸" xfId="1320"/>
    <cellStyle name="Calc Currency (0)" xfId="1321"/>
    <cellStyle name="好_缺口县区测算(按2007支出增长25%测算)" xfId="1322"/>
    <cellStyle name="ColLevel_0" xfId="1323"/>
    <cellStyle name="百_NJ17-08_人大汇报5.8" xfId="1324"/>
    <cellStyle name="好_县市旗测算20080508" xfId="1325"/>
    <cellStyle name="Comma [0]" xfId="1326"/>
    <cellStyle name="百_NJ09-05_基金平衡表5.8" xfId="1327"/>
    <cellStyle name="comma zerodec" xfId="1328"/>
    <cellStyle name="통화_BOILER-CO1" xfId="1329"/>
    <cellStyle name="Comma_04" xfId="1330"/>
    <cellStyle name="千_2013年" xfId="1331"/>
    <cellStyle name="Currency_04" xfId="1332"/>
    <cellStyle name="Currency1" xfId="1333"/>
    <cellStyle name="Date" xfId="1334"/>
    <cellStyle name="Dollar (zero dec)" xfId="1335"/>
    <cellStyle name="Fixed" xfId="1336"/>
    <cellStyle name="百_NJ17-60" xfId="1337"/>
    <cellStyle name="百_NJ18-21_基金平衡表2.3" xfId="1338"/>
    <cellStyle name="Grey" xfId="1339"/>
    <cellStyle name="百_NJ18-04_增消两税2012" xfId="1340"/>
    <cellStyle name="差_县市旗测算20080508_2012年年底教育项目调整支出汇总表（程科长）" xfId="1341"/>
    <cellStyle name="好_20100317基本建设预算" xfId="1342"/>
    <cellStyle name="Header1" xfId="1343"/>
    <cellStyle name="百" xfId="1344"/>
    <cellStyle name="好_410927000_台前县" xfId="1345"/>
    <cellStyle name="Header2" xfId="1346"/>
    <cellStyle name="HEADING1" xfId="1347"/>
    <cellStyle name="HEADING2" xfId="1348"/>
    <cellStyle name="Norma,_laroux_4_营业在建 (2)_E21" xfId="1349"/>
    <cellStyle name="Normal - Style1" xfId="1350"/>
    <cellStyle name="百_NJ17-36_基金平衡表5.8" xfId="1351"/>
    <cellStyle name="好_山东省民生支出标准" xfId="1352"/>
    <cellStyle name="Normal_#10-Headcount" xfId="1353"/>
    <cellStyle name="差_县区合并测算20080423(按照各省比重）_不含人员经费系数" xfId="1354"/>
    <cellStyle name="RowLevel_0" xfId="1355"/>
    <cellStyle name="Total" xfId="1356"/>
    <cellStyle name="百_NJ18-03_一审汇总1.27" xfId="1357"/>
    <cellStyle name="好_农林水和城市维护标准支出20080505－县区合计_不含人员经费系数" xfId="1358"/>
    <cellStyle name="百_2005-19_报市长" xfId="1359"/>
    <cellStyle name="百_03-17_2011结算单定稿" xfId="1360"/>
    <cellStyle name="百_03-17_2013年" xfId="1361"/>
    <cellStyle name="好_复件 复件 2010年预算表格－2010-03-26-（含表间 公式）_2012年年底教育项目调整支出汇总表（程科长）" xfId="1362"/>
    <cellStyle name="百_03-17_报市长" xfId="1363"/>
    <cellStyle name="百_03-17_汇报姜局2.16" xfId="1364"/>
    <cellStyle name="百_03-17_基金平衡表2.3" xfId="1365"/>
    <cellStyle name="百_03-17_基金平衡表5.8" xfId="1366"/>
    <cellStyle name="百_03-17_人大汇报5.8" xfId="1367"/>
    <cellStyle name="百_03-17_市直提前告知" xfId="1368"/>
    <cellStyle name="百_03-17_市直提前告知_2013年教科文科预算表" xfId="1369"/>
    <cellStyle name="百_03-17_一审汇总1.27" xfId="1370"/>
    <cellStyle name="百_05_基金平衡表2.3" xfId="1371"/>
    <cellStyle name="百_03-17_增消两税2012" xfId="1372"/>
    <cellStyle name="百_04-19_2011结算单定稿" xfId="1373"/>
    <cellStyle name="百_04-19_2013年" xfId="1374"/>
    <cellStyle name="千分位_ 白土" xfId="1375"/>
    <cellStyle name="百_04-19_报市长" xfId="1376"/>
    <cellStyle name="百_04-19_基金平衡表5.8" xfId="1377"/>
    <cellStyle name="差_卫生(按照总人口测算）—20080416_民生政策最低支出需求_2012年年底教育项目调整支出汇总表（程科长）" xfId="1378"/>
    <cellStyle name="好_0605石屏县_2012年年底教育项目调整支出汇总表（程科长）" xfId="1379"/>
    <cellStyle name="百_04-19_人大汇报5.8" xfId="1380"/>
    <cellStyle name="百_04-19_增消两税2012" xfId="1381"/>
    <cellStyle name="百_05_2011结算单定稿" xfId="1382"/>
    <cellStyle name="百_2005-18_人大汇报5.8" xfId="1383"/>
    <cellStyle name="百_05_2013年" xfId="1384"/>
    <cellStyle name="百_05_报市长" xfId="1385"/>
    <cellStyle name="百_05_基金平衡表5.8" xfId="1386"/>
    <cellStyle name="百_05_人大汇报5.8" xfId="1387"/>
    <cellStyle name="百_05_市直提前告知_2013年教科文科预算表" xfId="1388"/>
    <cellStyle name="百_05_一审汇总" xfId="1389"/>
    <cellStyle name="好_人大汇报5.8" xfId="1390"/>
    <cellStyle name="百_05_一审汇总1.27" xfId="1391"/>
    <cellStyle name="百_05_增消两税2012" xfId="1392"/>
    <cellStyle name="百_NJ17-19_基金平衡表2.3" xfId="1393"/>
    <cellStyle name="百_2005-18_2011结算单定稿" xfId="1394"/>
    <cellStyle name="百_NJ17-07_增消两税2012" xfId="1395"/>
    <cellStyle name="百_2005-18_报市长" xfId="1396"/>
    <cellStyle name="百_2005-18_基金平衡表2.3" xfId="1397"/>
    <cellStyle name="百_NJ17-26_2013年" xfId="1398"/>
    <cellStyle name="百_NJ17-26_市直提前告知" xfId="1399"/>
    <cellStyle name="百_2005-18_人大汇报5.8_2013年教科文科预算表" xfId="1400"/>
    <cellStyle name="百_2005-18_市直提前告知_2013年教科文科预算表" xfId="1401"/>
    <cellStyle name="百_NJ18-17_一审汇总1.27" xfId="1402"/>
    <cellStyle name="百_2005-18_一审汇总1.27" xfId="1403"/>
    <cellStyle name="百_2005-19_2013年" xfId="1404"/>
    <cellStyle name="百_2005-19_汇报姜局2.16" xfId="1405"/>
    <cellStyle name="百_2005-19_基金平衡表2.3" xfId="1406"/>
    <cellStyle name="百_2005-19_人大汇报5.8" xfId="1407"/>
    <cellStyle name="百_NJ18-09_一审汇总1.27" xfId="1408"/>
    <cellStyle name="百_NJ18-14_一审汇总1.27" xfId="1409"/>
    <cellStyle name="百_2005-19_人大汇报5.8_2013年教科文科预算表" xfId="1410"/>
    <cellStyle name="百_2005-19_市直提前告知" xfId="1411"/>
    <cellStyle name="好_同德_2012年年底教育项目调整支出汇总表（程科长）" xfId="1412"/>
    <cellStyle name="百_2005-19_市直提前告知_2013年教科文科预算表" xfId="1413"/>
    <cellStyle name="百_2005-19_一审汇总" xfId="1414"/>
    <cellStyle name="百_2005-19_一审汇总1.27" xfId="1415"/>
    <cellStyle name="差_2009年省对市县转移支付测算表(9.27)_2012年年底教育项目调整支出汇总表（程科长）" xfId="1416"/>
    <cellStyle name="常规 11 2_市直提前告知" xfId="1417"/>
    <cellStyle name="百_2011结算单定稿" xfId="1418"/>
    <cellStyle name="百_2013年" xfId="1419"/>
    <cellStyle name="百_NJ09-03" xfId="1420"/>
    <cellStyle name="百_NJ09-03_2013年" xfId="1421"/>
    <cellStyle name="好_县市旗测算-新科目（20080626）_不含人员经费系数" xfId="1422"/>
    <cellStyle name="百_NJ09-03_报市长" xfId="1423"/>
    <cellStyle name="好_410927000_台前县_2012年年底教育项目调整支出汇总表（程科长）" xfId="1424"/>
    <cellStyle name="货币 3" xfId="1425"/>
    <cellStyle name="百_NJ09-03_汇报姜局2.16" xfId="1426"/>
    <cellStyle name="百_NJ18-39_增消两税2012" xfId="1427"/>
    <cellStyle name="百_NJ09-03_基金平衡表5.8" xfId="1428"/>
    <cellStyle name="百_NJ09-03_人大汇报5.8_2013年教科文科预算表" xfId="1429"/>
    <cellStyle name="百_NJ09-03_市直提前告知" xfId="1430"/>
    <cellStyle name="百_NJ09-04_一审汇总" xfId="1431"/>
    <cellStyle name="百_NJ09-03_市直提前告知_2013年教科文科预算表" xfId="1432"/>
    <cellStyle name="百_NJ09-03_一审汇总" xfId="1433"/>
    <cellStyle name="百_NJ09-03_一审汇总1.27" xfId="1434"/>
    <cellStyle name="百_NJ09-03_增消两税2012" xfId="1435"/>
    <cellStyle name="百_NJ17-19_汇报姜局2.16" xfId="1436"/>
    <cellStyle name="差_缺口县区测算_2012年年底教育项目调整支出汇总表（程科长）" xfId="1437"/>
    <cellStyle name="常规 11 4" xfId="1438"/>
    <cellStyle name="百_NJ09-04_2011结算单定稿" xfId="1439"/>
    <cellStyle name="百_NJ18-01_增消两税2012" xfId="1440"/>
    <cellStyle name="百_NJ09-04_2013年" xfId="1441"/>
    <cellStyle name="百_NJ18-08_基金平衡表2.3" xfId="1442"/>
    <cellStyle name="百_NJ18-13_基金平衡表2.3" xfId="1443"/>
    <cellStyle name="百_NJ09-04_报市长" xfId="1444"/>
    <cellStyle name="好_11大理_2012年年底教育项目调整支出汇总表（程科长）" xfId="1445"/>
    <cellStyle name="百_NJ09-04_汇报姜局2.16" xfId="1446"/>
    <cellStyle name="百_NJ17-08_汇报姜局2.16" xfId="1447"/>
    <cellStyle name="好_重点民生支出需求测算表社保（农村低保）081112" xfId="1448"/>
    <cellStyle name="百_NJ09-04_基金平衡表2.3" xfId="1449"/>
    <cellStyle name="百_NJ18-04_市直提前告知" xfId="1450"/>
    <cellStyle name="百_NJ09-04_基金平衡表5.8" xfId="1451"/>
    <cellStyle name="百_NJ09-04_人大汇报5.8_2013年教科文科预算表" xfId="1452"/>
    <cellStyle name="百_NJ18-04_2013年" xfId="1453"/>
    <cellStyle name="百_NJ18-17_基金平衡表2.3" xfId="1454"/>
    <cellStyle name="好_财力测算2011_2012年年底教育项目调整支出汇总表（程科长）" xfId="1455"/>
    <cellStyle name="百_NJ09-04_市直提前告知" xfId="1456"/>
    <cellStyle name="百_NJ18-05_增消两税2012" xfId="1457"/>
    <cellStyle name="百_NJ18-10_增消两税2012" xfId="1458"/>
    <cellStyle name="差_30云南_1" xfId="1459"/>
    <cellStyle name="百_NJ09-04_市直提前告知_2013年教科文科预算表" xfId="1460"/>
    <cellStyle name="百_NJ09-05_2011结算单定稿" xfId="1461"/>
    <cellStyle name="百_NJ09-05_2013年" xfId="1462"/>
    <cellStyle name="百_NJ17-07_市直提前告知" xfId="1463"/>
    <cellStyle name="百_NJ09-05_汇报姜局2.16" xfId="1464"/>
    <cellStyle name="好_市本级收入预计111123" xfId="1465"/>
    <cellStyle name="百_NJ09-05_基金平衡表2.3" xfId="1466"/>
    <cellStyle name="差_县区合并测算20080421_民生政策最低支出需求_2012年年底教育项目调整支出汇总表（程科长）" xfId="1467"/>
    <cellStyle name="百_NJ09-05_人大汇报5.8" xfId="1468"/>
    <cellStyle name="百_NJ09-05_人大汇报5.8_2013年教科文科预算表" xfId="1469"/>
    <cellStyle name="百_NJ18-09_2013年" xfId="1470"/>
    <cellStyle name="百_NJ18-14_2013年" xfId="1471"/>
    <cellStyle name="百_NJ09-05_市直提前告知" xfId="1472"/>
    <cellStyle name="常规 2 3" xfId="1473"/>
    <cellStyle name="百_NJ09-05_增消两税2012" xfId="1474"/>
    <cellStyle name="百_NJ17-26_汇报姜局2.16" xfId="1475"/>
    <cellStyle name="百_NJ09-07" xfId="1476"/>
    <cellStyle name="百_NJ09-07_2013年" xfId="1477"/>
    <cellStyle name="好_第五部分(才淼、饶永宏）_2012年年底教育项目调整支出汇总表（程科长）" xfId="1478"/>
    <cellStyle name="千位分隔[0] 5" xfId="1479"/>
    <cellStyle name="百_NJ09-07_报市长" xfId="1480"/>
    <cellStyle name="百_NJ09-07_汇报姜局2.16" xfId="1481"/>
    <cellStyle name="百_NJ17-16_汇报姜局2.16" xfId="1482"/>
    <cellStyle name="百_NJ17-21_汇报姜局2.16" xfId="1483"/>
    <cellStyle name="百_NJ09-07_基金平衡表2.3" xfId="1484"/>
    <cellStyle name="百_NJ18-34_2013年" xfId="1485"/>
    <cellStyle name="好_成本差异系数" xfId="1486"/>
    <cellStyle name="百_NJ09-07_市直提前告知" xfId="1487"/>
    <cellStyle name="百_NJ09-07_市直提前告知_2013年教科文科预算表" xfId="1488"/>
    <cellStyle name="百_NJ09-07_一审汇总1.27" xfId="1489"/>
    <cellStyle name="百_NJ09-07_增消两税2012" xfId="1490"/>
    <cellStyle name="百_NJ17-28_汇报姜局2.16" xfId="1491"/>
    <cellStyle name="百_NJ17-33_汇报姜局2.16" xfId="1492"/>
    <cellStyle name="百_NJ09-08" xfId="1493"/>
    <cellStyle name="差_09黑龙江" xfId="1494"/>
    <cellStyle name="百_NJ09-08_2011结算单定稿" xfId="1495"/>
    <cellStyle name="百_NJ09-08_2013年" xfId="1496"/>
    <cellStyle name="百_NJ17-34_2011结算单定稿" xfId="1497"/>
    <cellStyle name="差_28四川_2012年年底教育项目调整支出汇总表（程科长）" xfId="1498"/>
    <cellStyle name="差_商品交易所2006--2008年税收_2012年年底教育项目调整支出汇总表（程科长）" xfId="1499"/>
    <cellStyle name="百_NJ09-08_报市长" xfId="1500"/>
    <cellStyle name="百_NJ09-08_汇报姜局2.16" xfId="1501"/>
    <cellStyle name="百_NJ09-08_基金平衡表5.8" xfId="1502"/>
    <cellStyle name="百_NJ09-08_人大汇报5.8" xfId="1503"/>
    <cellStyle name="百_NJ18-39_2013年" xfId="1504"/>
    <cellStyle name="百_NJ09-08_市直提前告知" xfId="1505"/>
    <cellStyle name="百_NJ17-34_市直提前告知_2013年教科文科预算表" xfId="1506"/>
    <cellStyle name="百_NJ09-08_市直提前告知_2013年教科文科预算表" xfId="1507"/>
    <cellStyle name="百_NJ09-08_一审汇总" xfId="1508"/>
    <cellStyle name="百_NJ09-08_一审汇总1.27" xfId="1509"/>
    <cellStyle name="差_河南 缺口县区测算(地方填报)" xfId="1510"/>
    <cellStyle name="百_NJ09-08_增消两税2012" xfId="1511"/>
    <cellStyle name="百_NJ17-34_汇报姜局2.16" xfId="1512"/>
    <cellStyle name="百_NJ17-07" xfId="1513"/>
    <cellStyle name="好_河南 缺口县区测算(地方填报)_2012年年底教育项目调整支出汇总表（程科长）" xfId="1514"/>
    <cellStyle name="百_NJ17-07_2013年" xfId="1515"/>
    <cellStyle name="好_县区合并测算20080423(按照各省比重）_县市旗测算-新科目（含人口规模效应）" xfId="1516"/>
    <cellStyle name="百_NJ17-07_基金平衡表2.3" xfId="1517"/>
    <cellStyle name="好_成本差异系数（含人口规模）_2012年年底教育项目调整支出汇总表（程科长）" xfId="1518"/>
    <cellStyle name="百_NJ17-07_基金平衡表5.8" xfId="1519"/>
    <cellStyle name="百_NJ17-07_人大汇报5.8" xfId="1520"/>
    <cellStyle name="百_NJ17-27_报市长" xfId="1521"/>
    <cellStyle name="百_NJ18-39_市直提前告知" xfId="1522"/>
    <cellStyle name="百_NJ17-07_人大汇报5.8_2013年教科文科预算表" xfId="1523"/>
    <cellStyle name="百_NJ18-39_市直提前告知_2013年教科文科预算表" xfId="1524"/>
    <cellStyle name="百_NJ17-07_市直提前告知_2013年教科文科预算表" xfId="1525"/>
    <cellStyle name="百_NJ17-07_一审汇总1.27" xfId="1526"/>
    <cellStyle name="百_NJ17-18" xfId="1527"/>
    <cellStyle name="百_NJ17-23" xfId="1528"/>
    <cellStyle name="百_NJ17-08_2011结算单定稿" xfId="1529"/>
    <cellStyle name="好_22湖南" xfId="1530"/>
    <cellStyle name="百_NJ17-08_2013年" xfId="1531"/>
    <cellStyle name="百_NJ17-08_报市长" xfId="1532"/>
    <cellStyle name="百_NJ17-08_基金平衡表2.3" xfId="1533"/>
    <cellStyle name="百_NJ17-08_基金平衡表5.8" xfId="1534"/>
    <cellStyle name="好_03昭通_2012年年底教育项目调整支出汇总表（程科长）" xfId="1535"/>
    <cellStyle name="百_NJ17-08_人大汇报5.8_2013年教科文科预算表" xfId="1536"/>
    <cellStyle name="表标题" xfId="1537"/>
    <cellStyle name="百_NJ17-08_市直提前告知" xfId="1538"/>
    <cellStyle name="百_NJ17-08_市直提前告知_2013年教科文科预算表" xfId="1539"/>
    <cellStyle name="百_NJ17-08_一审汇总" xfId="1540"/>
    <cellStyle name="百_NJ17-11" xfId="1541"/>
    <cellStyle name="百_NJ17-11_2011结算单定稿" xfId="1542"/>
    <cellStyle name="百_NJ17-11_报市长" xfId="1543"/>
    <cellStyle name="百_NJ18-19_增消两税2012" xfId="1544"/>
    <cellStyle name="百_NJ17-11_汇报姜局2.16" xfId="1545"/>
    <cellStyle name="好_20河南(财政部2010年县级基本财力测算数据)" xfId="1546"/>
    <cellStyle name="百_NJ18-02_汇报姜局2.16" xfId="1547"/>
    <cellStyle name="百_NJ17-11_人大汇报5.8" xfId="1548"/>
    <cellStyle name="百_NJ18-17" xfId="1549"/>
    <cellStyle name="百_NJ18-34_市直提前告知" xfId="1550"/>
    <cellStyle name="好_2010.10.30" xfId="1551"/>
    <cellStyle name="百_NJ17-11_市直提前告知" xfId="1552"/>
    <cellStyle name="百_NJ17-11_市直提前告知_2013年教科文科预算表" xfId="1553"/>
    <cellStyle name="百_NJ17-11_一审汇总" xfId="1554"/>
    <cellStyle name="百_NJ18-19_市直提前告知" xfId="1555"/>
    <cellStyle name="百_NJ17-11_一审汇总1.27" xfId="1556"/>
    <cellStyle name="差_出口退税核对_2012年年底教育项目调整支出汇总表（程科长）" xfId="1557"/>
    <cellStyle name="百_NJ18-05_2013年" xfId="1558"/>
    <cellStyle name="百_NJ18-10_2013年" xfId="1559"/>
    <cellStyle name="百_NJ17-16" xfId="1560"/>
    <cellStyle name="百_NJ17-21" xfId="1561"/>
    <cellStyle name="百_NJ17-16_2011结算单定稿" xfId="1562"/>
    <cellStyle name="百_NJ17-21_2011结算单定稿" xfId="1563"/>
    <cellStyle name="百_NJ17-16_报市长" xfId="1564"/>
    <cellStyle name="百_NJ17-21_报市长" xfId="1565"/>
    <cellStyle name="百_NJ17-34_报市长" xfId="1566"/>
    <cellStyle name="好_安徽 缺口县区测算(地方填报)1_2012年年底教育项目调整支出汇总表（程科长）" xfId="1567"/>
    <cellStyle name="好_行政公检法测算" xfId="1568"/>
    <cellStyle name="百_NJ17-16_基金平衡表2.3" xfId="1569"/>
    <cellStyle name="百_NJ17-21_基金平衡表2.3" xfId="1570"/>
    <cellStyle name="百_NJ17-16_基金平衡表5.8" xfId="1571"/>
    <cellStyle name="百_NJ17-21_基金平衡表5.8" xfId="1572"/>
    <cellStyle name="百_NJ18-03_汇报姜局2.16" xfId="1573"/>
    <cellStyle name="百_NJ17-16_人大汇报5.8" xfId="1574"/>
    <cellStyle name="百_NJ17-21_人大汇报5.8" xfId="1575"/>
    <cellStyle name="百_NJ17-16_市直提前告知" xfId="1576"/>
    <cellStyle name="百_NJ17-21_市直提前告知" xfId="1577"/>
    <cellStyle name="百_NJ17-35_一审汇总1.27" xfId="1578"/>
    <cellStyle name="百_NJ17-16_市直提前告知_2013年教科文科预算表" xfId="1579"/>
    <cellStyle name="百_NJ17-21_市直提前告知_2013年教科文科预算表" xfId="1580"/>
    <cellStyle name="百_NJ18-03_一审汇总" xfId="1581"/>
    <cellStyle name="好_省电力2008年 工作表" xfId="1582"/>
    <cellStyle name="百_NJ17-28_基金平衡表2.3" xfId="1583"/>
    <cellStyle name="百_NJ17-33_基金平衡表2.3" xfId="1584"/>
    <cellStyle name="百_NJ17-16_增消两税2012" xfId="1585"/>
    <cellStyle name="百_NJ17-21_增消两税2012" xfId="1586"/>
    <cellStyle name="百_NJ17-18_2011结算单定稿" xfId="1587"/>
    <cellStyle name="百_NJ17-23_2011结算单定稿" xfId="1588"/>
    <cellStyle name="百_NJ17-47_人大汇报5.8_2013年教科文科预算表" xfId="1589"/>
    <cellStyle name="百_NJ17-18_2013年" xfId="1590"/>
    <cellStyle name="百_NJ17-23_2013年" xfId="1591"/>
    <cellStyle name="百_NJ17-18_报市长" xfId="1592"/>
    <cellStyle name="百_NJ17-23_报市长" xfId="1593"/>
    <cellStyle name="百_NJ17-18_汇报姜局2.16" xfId="1594"/>
    <cellStyle name="百_NJ17-23_汇报姜局2.16" xfId="1595"/>
    <cellStyle name="百_市直提前告知_2013年教科文科预算表" xfId="1596"/>
    <cellStyle name="百_NJ17-18_基金平衡表5.8" xfId="1597"/>
    <cellStyle name="百_NJ17-23_基金平衡表5.8" xfId="1598"/>
    <cellStyle name="百_NJ17-18_市直提前告知" xfId="1599"/>
    <cellStyle name="百_NJ17-23_市直提前告知" xfId="1600"/>
    <cellStyle name="百_NJ18-06_2011结算单定稿" xfId="1601"/>
    <cellStyle name="百_NJ18-11_2011结算单定稿" xfId="1602"/>
    <cellStyle name="百_NJ17-18_一审汇总1.27" xfId="1603"/>
    <cellStyle name="百_NJ17-23_一审汇总1.27" xfId="1604"/>
    <cellStyle name="百_NJ17-35_基金平衡表2.3" xfId="1605"/>
    <cellStyle name="百_NJ17-18_增消两税2012" xfId="1606"/>
    <cellStyle name="百_NJ17-23_增消两税2012" xfId="1607"/>
    <cellStyle name="差_卫生(按照总人口测算）—20080416_不含人员经费系数" xfId="1608"/>
    <cellStyle name="百_NJ17-19_2011结算单定稿" xfId="1609"/>
    <cellStyle name="百_NJ17-19_2013年" xfId="1610"/>
    <cellStyle name="百_NJ17-19_人大汇报5.8" xfId="1611"/>
    <cellStyle name="差_县市旗测算-新科目（20080626）_县市旗测算-新科目（含人口规模效应）" xfId="1612"/>
    <cellStyle name="百_NJ17-19_人大汇报5.8_2013年教科文科预算表" xfId="1613"/>
    <cellStyle name="百_NJ17-19_一审汇总" xfId="1614"/>
    <cellStyle name="百_NJ17-36_基金平衡表2.3" xfId="1615"/>
    <cellStyle name="百_NJ17-47_市直提前告知_2013年教科文科预算表" xfId="1616"/>
    <cellStyle name="百_NJ17-19_增消两税2012" xfId="1617"/>
    <cellStyle name="百_NJ17-22_2013年" xfId="1618"/>
    <cellStyle name="百_NJ17-22_基金平衡表2.3" xfId="1619"/>
    <cellStyle name="百_NJ17-22_人大汇报5.8" xfId="1620"/>
    <cellStyle name="千位分隔 3" xfId="1621"/>
    <cellStyle name="百_NJ17-22_市直提前告知_2013年教科文科预算表" xfId="1622"/>
    <cellStyle name="好_成本差异系数（含人口规模）" xfId="1623"/>
    <cellStyle name="百_NJ17-22_一审汇总1.27" xfId="1624"/>
    <cellStyle name="百_NJ17-26_2011结算单定稿" xfId="1625"/>
    <cellStyle name="百_NJ17-26_报市长" xfId="1626"/>
    <cellStyle name="百_NJ17-26_基金平衡表2.3" xfId="1627"/>
    <cellStyle name="百_NJ17-26_基金平衡表5.8" xfId="1628"/>
    <cellStyle name="百_NJ17-26_一审汇总" xfId="1629"/>
    <cellStyle name="差_财力测算2011" xfId="1630"/>
    <cellStyle name="百_NJ17-26_增消两税2012" xfId="1631"/>
    <cellStyle name="百_NJ17-27_2011结算单定稿" xfId="1632"/>
    <cellStyle name="百_NJ17-27_2013年" xfId="1633"/>
    <cellStyle name="百_NJ17-27_基金平衡表2.3" xfId="1634"/>
    <cellStyle name="百_NJ17-27_基金平衡表5.8" xfId="1635"/>
    <cellStyle name="百_NJ17-27_人大汇报5.8_2013年教科文科预算表" xfId="1636"/>
    <cellStyle name="百_NJ17-27_市直提前告知" xfId="1637"/>
    <cellStyle name="百_NJ17-36_2013年" xfId="1638"/>
    <cellStyle name="好_测算结果汇总_2012年年底教育项目调整支出汇总表（程科长）" xfId="1639"/>
    <cellStyle name="百_NJ17-27_市直提前告知_2013年教科文科预算表" xfId="1640"/>
    <cellStyle name="百_NJ17-27_一审汇总" xfId="1641"/>
    <cellStyle name="百_NJ17-27_一审汇总1.27" xfId="1642"/>
    <cellStyle name="差_文体广播事业(按照总人口测算）—20080416_民生政策最低支出需求" xfId="1643"/>
    <cellStyle name="百_NJ17-39_基金平衡表2.3" xfId="1644"/>
    <cellStyle name="百_NJ17-27_增消两税2012" xfId="1645"/>
    <cellStyle name="百_NJ17-37_人大汇报5.8" xfId="1646"/>
    <cellStyle name="百_NJ17-42_人大汇报5.8" xfId="1647"/>
    <cellStyle name="百_NJ17-28_2011结算单定稿" xfId="1648"/>
    <cellStyle name="百_NJ17-33_2011结算单定稿" xfId="1649"/>
    <cellStyle name="百_NJ18-21_市直提前告知_2013年教科文科预算表" xfId="1650"/>
    <cellStyle name="差_缺口县区测算" xfId="1651"/>
    <cellStyle name="百_NJ17-28_2013年" xfId="1652"/>
    <cellStyle name="百_NJ17-33_2013年" xfId="1653"/>
    <cellStyle name="百_NJ17-28_报市长" xfId="1654"/>
    <cellStyle name="百_NJ17-33_报市长" xfId="1655"/>
    <cellStyle name="百_NJ17-28_基金平衡表5.8" xfId="1656"/>
    <cellStyle name="百_NJ17-33_基金平衡表5.8" xfId="1657"/>
    <cellStyle name="百_NJ17-28_人大汇报5.8_2013年教科文科预算表" xfId="1658"/>
    <cellStyle name="百_NJ17-33_人大汇报5.8_2013年教科文科预算表" xfId="1659"/>
    <cellStyle name="百_NJ17-28_市直提前告知" xfId="1660"/>
    <cellStyle name="百_NJ17-33_市直提前告知" xfId="1661"/>
    <cellStyle name="差_农林水和城市维护标准支出20080505－县区合计" xfId="1662"/>
    <cellStyle name="百_NJ18-05_人大汇报5.8" xfId="1663"/>
    <cellStyle name="百_NJ18-10_人大汇报5.8" xfId="1664"/>
    <cellStyle name="百_NJ17-28_市直提前告知_2013年教科文科预算表" xfId="1665"/>
    <cellStyle name="百_NJ17-33_市直提前告知_2013年教科文科预算表" xfId="1666"/>
    <cellStyle name="百_NJ17-28_一审汇总" xfId="1667"/>
    <cellStyle name="百_NJ17-33_一审汇总" xfId="1668"/>
    <cellStyle name="百_NJ17-28_一审汇总1.27" xfId="1669"/>
    <cellStyle name="百_NJ17-33_一审汇总1.27" xfId="1670"/>
    <cellStyle name="百_NJ17-28_增消两税2012" xfId="1671"/>
    <cellStyle name="百_NJ17-33_增消两税2012" xfId="1672"/>
    <cellStyle name="百_NJ17-34_基金平衡表5.8" xfId="1673"/>
    <cellStyle name="百_NJ17-34_人大汇报5.8" xfId="1674"/>
    <cellStyle name="百_NJ17-34_一审汇总" xfId="1675"/>
    <cellStyle name="好_人员工资和公用经费3_2012年年底教育项目调整支出汇总表（程科长）" xfId="1676"/>
    <cellStyle name="百_NJ17-34_增消两税2012" xfId="1677"/>
    <cellStyle name="百_NJ17-35_2013年" xfId="1678"/>
    <cellStyle name="百_NJ17-35_基金平衡表5.8" xfId="1679"/>
    <cellStyle name="百_NJ17-35_人大汇报5.8_2013年教科文科预算表" xfId="1680"/>
    <cellStyle name="百_NJ17-35_市直提前告知" xfId="1681"/>
    <cellStyle name="百_NJ17-35_市直提前告知_2013年教科文科预算表" xfId="1682"/>
    <cellStyle name="百_NJ17-35_一审汇总" xfId="1683"/>
    <cellStyle name="百_NJ17-47_基金平衡表2.3" xfId="1684"/>
    <cellStyle name="差_县市旗测算20080508_不含人员经费系数" xfId="1685"/>
    <cellStyle name="好_12滨州_2012年年底教育项目调整支出汇总表（程科长）" xfId="1686"/>
    <cellStyle name="百_NJ17-35_增消两税2012" xfId="1687"/>
    <cellStyle name="百_NJ17-36" xfId="1688"/>
    <cellStyle name="百_NJ17-36_2011结算单定稿" xfId="1689"/>
    <cellStyle name="百_NJ17-36_汇报姜局2.16" xfId="1690"/>
    <cellStyle name="百_NJ18-05_汇报姜局2.16" xfId="1691"/>
    <cellStyle name="百_NJ18-10_汇报姜局2.16" xfId="1692"/>
    <cellStyle name="差_县市旗测算-新科目（20080627）_2012年年底教育项目调整支出汇总表（程科长）" xfId="1693"/>
    <cellStyle name="百_NJ17-36_人大汇报5.8" xfId="1694"/>
    <cellStyle name="百_NJ17-36_市直提前告知_2013年教科文科预算表" xfId="1695"/>
    <cellStyle name="百_NJ17-36_一审汇总" xfId="1696"/>
    <cellStyle name="百_NJ17-36_一审汇总1.27" xfId="1697"/>
    <cellStyle name="百_NJ17-36_增消两税2012" xfId="1698"/>
    <cellStyle name="百_NJ17-37" xfId="1699"/>
    <cellStyle name="百_NJ17-42" xfId="1700"/>
    <cellStyle name="百_NJ17-37_2011结算单定稿" xfId="1701"/>
    <cellStyle name="百_NJ17-42_2011结算单定稿" xfId="1702"/>
    <cellStyle name="百_NJ17-37_汇报姜局2.16" xfId="1703"/>
    <cellStyle name="百_NJ17-42_汇报姜局2.16" xfId="1704"/>
    <cellStyle name="百_NJ17-37_市直提前告知" xfId="1705"/>
    <cellStyle name="百_NJ17-42_市直提前告知" xfId="1706"/>
    <cellStyle name="货_一审汇总" xfId="1707"/>
    <cellStyle name="百_NJ17-37_市直提前告知_2013年教科文科预算表" xfId="1708"/>
    <cellStyle name="百_NJ17-42_市直提前告知_2013年教科文科预算表" xfId="1709"/>
    <cellStyle name="百_NJ17-37_一审汇总" xfId="1710"/>
    <cellStyle name="百_NJ17-42_一审汇总" xfId="1711"/>
    <cellStyle name="百_NJ17-37_一审汇总1.27" xfId="1712"/>
    <cellStyle name="百_NJ17-42_一审汇总1.27" xfId="1713"/>
    <cellStyle name="百_NJ17-54_基金平衡表2.3" xfId="1714"/>
    <cellStyle name="百_NJ17-37_增消两税2012" xfId="1715"/>
    <cellStyle name="百_NJ17-42_增消两税2012" xfId="1716"/>
    <cellStyle name="百_NJ17-39_2011结算单定稿" xfId="1717"/>
    <cellStyle name="百_NJ17-39_报市长" xfId="1718"/>
    <cellStyle name="百_NJ17-39_汇报姜局2.16" xfId="1719"/>
    <cellStyle name="百_NJ17-39_基金平衡表5.8" xfId="1720"/>
    <cellStyle name="差_22湖南_2012年年底教育项目调整支出汇总表（程科长）" xfId="1721"/>
    <cellStyle name="好_530623_2006年县级财政报表附表_2012年年底教育项目调整支出汇总表（程科长）" xfId="1722"/>
    <cellStyle name="百_NJ17-39_市直提前告知_2013年教科文科预算表" xfId="1723"/>
    <cellStyle name="好_出口退税核对_2012年年底教育项目调整支出汇总表（程科长）" xfId="1724"/>
    <cellStyle name="百_NJ17-39_一审汇总" xfId="1725"/>
    <cellStyle name="百_NJ17-39_一审汇总1.27" xfId="1726"/>
    <cellStyle name="百_NJ17-39_增消两税2012" xfId="1727"/>
    <cellStyle name="百_NJ17-47" xfId="1728"/>
    <cellStyle name="百_NJ17-47_2011结算单定稿" xfId="1729"/>
    <cellStyle name="百_NJ17-47_2013年" xfId="1730"/>
    <cellStyle name="差_缺口县区测算（11.13）" xfId="1731"/>
    <cellStyle name="百_NJ17-47_汇报姜局2.16" xfId="1732"/>
    <cellStyle name="百_NJ17-47_基金平衡表5.8" xfId="1733"/>
    <cellStyle name="好_2009年省与市县结算（最终）" xfId="1734"/>
    <cellStyle name="千_NJ17-06_基金平衡表2.3" xfId="1735"/>
    <cellStyle name="百_NJ17-47_市直提前告知" xfId="1736"/>
    <cellStyle name="百_NJ17-47_一审汇总" xfId="1737"/>
    <cellStyle name="好_2012年市本级基建预算（草案）20120128" xfId="1738"/>
    <cellStyle name="百_NJ17-47_一审汇总1.27" xfId="1739"/>
    <cellStyle name="百_NJ17-54_2011结算单定稿" xfId="1740"/>
    <cellStyle name="百_NJ17-54_2013年" xfId="1741"/>
    <cellStyle name="百_NJ17-54_报市长" xfId="1742"/>
    <cellStyle name="差_农林水和城市维护标准支出20080505－县区合计_县市旗测算-新科目（含人口规模效应）" xfId="1743"/>
    <cellStyle name="百_NJ17-54_汇报姜局2.16" xfId="1744"/>
    <cellStyle name="百_NJ17-54_基金平衡表5.8" xfId="1745"/>
    <cellStyle name="差_汇总表4_2012年年底教育项目调整支出汇总表（程科长）" xfId="1746"/>
    <cellStyle name="百_NJ17-54_市直提前告知" xfId="1747"/>
    <cellStyle name="百_NJ17-54_市直提前告知_2013年教科文科预算表" xfId="1748"/>
    <cellStyle name="百_NJ17-54_一审汇总" xfId="1749"/>
    <cellStyle name="好_2007一般预算支出口径剔除表_2012年年底教育项目调整支出汇总表（程科长）" xfId="1750"/>
    <cellStyle name="百_NJ17-54_增消两税2012" xfId="1751"/>
    <cellStyle name="百_NJ17-60_2011结算单定稿" xfId="1752"/>
    <cellStyle name="差_2011年财力预测3.14" xfId="1753"/>
    <cellStyle name="百_NJ17-60_报市长" xfId="1754"/>
    <cellStyle name="百_NJ17-60_基金平衡表2.3" xfId="1755"/>
    <cellStyle name="百_NJ17-60_人大汇报5.8_2013年教科文科预算表" xfId="1756"/>
    <cellStyle name="百_NJ17-60_市直提前告知" xfId="1757"/>
    <cellStyle name="百_NJ17-60_一审汇总" xfId="1758"/>
    <cellStyle name="好_市辖区测算-新科目（20080626）_2012年年底教育项目调整支出汇总表（程科长）" xfId="1759"/>
    <cellStyle name="百_NJ17-60_增消两税2012" xfId="1760"/>
    <cellStyle name="百_NJ17-62" xfId="1761"/>
    <cellStyle name="百_NJ17-62_2011结算单定稿" xfId="1762"/>
    <cellStyle name="百_NJ17-62_报市长" xfId="1763"/>
    <cellStyle name="百_NJ17-62_一审汇总" xfId="1764"/>
    <cellStyle name="百_NJ17-62_一审汇总1.27" xfId="1765"/>
    <cellStyle name="百_NJ17-62_增消两税2012" xfId="1766"/>
    <cellStyle name="百_NJ18-01_2011结算单定稿" xfId="1767"/>
    <cellStyle name="百_NJ18-01_人大汇报5.8" xfId="1768"/>
    <cellStyle name="百_NJ18-01_人大汇报5.8_2013年教科文科预算表" xfId="1769"/>
    <cellStyle name="百_NJ18-01_市直提前告知" xfId="1770"/>
    <cellStyle name="好_自行调整差异系数顺序" xfId="1771"/>
    <cellStyle name="百_NJ18-01_市直提前告知_2013年教科文科预算表" xfId="1772"/>
    <cellStyle name="百_NJ18-01_一审汇总1.27" xfId="1773"/>
    <cellStyle name="百_封面_人大汇报5.8_2013年教科文科预算表" xfId="1774"/>
    <cellStyle name="常_报市长" xfId="1775"/>
    <cellStyle name="百_NJ18-02" xfId="1776"/>
    <cellStyle name="百_NJ18-02_2011结算单定稿" xfId="1777"/>
    <cellStyle name="百_NJ18-02_2013年" xfId="1778"/>
    <cellStyle name="百_NJ18-02_报市长" xfId="1779"/>
    <cellStyle name="百_NJ18-02_基金平衡表2.3" xfId="1780"/>
    <cellStyle name="千_2011结算单定稿" xfId="1781"/>
    <cellStyle name="百_NJ18-02_基金平衡表5.8" xfId="1782"/>
    <cellStyle name="百_NJ18-02_人大汇报5.8" xfId="1783"/>
    <cellStyle name="百_NJ18-02_市直提前告知_2013年教科文科预算表" xfId="1784"/>
    <cellStyle name="百_NJ18-02_一审汇总" xfId="1785"/>
    <cellStyle name="百_NJ18-02_一审汇总1.27" xfId="1786"/>
    <cellStyle name="好_省属监狱人员级别表(驻外)" xfId="1787"/>
    <cellStyle name="百_NJ18-09_基金平衡表2.3" xfId="1788"/>
    <cellStyle name="百_NJ18-14_基金平衡表2.3" xfId="1789"/>
    <cellStyle name="差_2012年市本级基建预算（草案）20120128_2012年年底教育项目调整支出汇总表（程科长）" xfId="1790"/>
    <cellStyle name="百_NJ18-02_增消两税2012" xfId="1791"/>
    <cellStyle name="百_NJ18-03" xfId="1792"/>
    <cellStyle name="百_NJ18-03_2013年" xfId="1793"/>
    <cellStyle name="百_NJ18-03_报市长" xfId="1794"/>
    <cellStyle name="好_行政(燃修费)_不含人员经费系数_2012年年底教育项目调整支出汇总表（程科长）" xfId="1795"/>
    <cellStyle name="百_NJ18-03_基金平衡表2.3" xfId="1796"/>
    <cellStyle name="百_NJ18-03_人大汇报5.8" xfId="1797"/>
    <cellStyle name="百_NJ18-03_人大汇报5.8_2013年教科文科预算表" xfId="1798"/>
    <cellStyle name="百_NJ18-04" xfId="1799"/>
    <cellStyle name="百_NJ18-04_基金平衡表2.3" xfId="1800"/>
    <cellStyle name="千_人大汇报5.8_2013年教科文科预算表" xfId="1801"/>
    <cellStyle name="百_NJ18-04_报市长" xfId="1802"/>
    <cellStyle name="百_NJ18-04_人大汇报5.8" xfId="1803"/>
    <cellStyle name="百_NJ18-04_一审汇总1.27" xfId="1804"/>
    <cellStyle name="差_其他部门(按照总人口测算）—20080416_县市旗测算-新科目（含人口规模效应）_2012年年底教育项目调整支出汇总表（程科长）" xfId="1805"/>
    <cellStyle name="百_NJ18-05" xfId="1806"/>
    <cellStyle name="百_NJ18-10" xfId="1807"/>
    <cellStyle name="百_NJ18-05_基金平衡表5.8" xfId="1808"/>
    <cellStyle name="百_NJ18-10_基金平衡表5.8" xfId="1809"/>
    <cellStyle name="百_NJ18-05_人大汇报5.8_2013年教科文科预算表" xfId="1810"/>
    <cellStyle name="百_NJ18-10_人大汇报5.8_2013年教科文科预算表" xfId="1811"/>
    <cellStyle name="百_NJ18-05_市直提前告知_2013年教科文科预算表" xfId="1812"/>
    <cellStyle name="百_NJ18-10_市直提前告知_2013年教科文科预算表" xfId="1813"/>
    <cellStyle name="百_NJ18-05_一审汇总" xfId="1814"/>
    <cellStyle name="百_NJ18-10_一审汇总" xfId="1815"/>
    <cellStyle name="百_NJ18-06_报市长" xfId="1816"/>
    <cellStyle name="百_NJ18-11_报市长" xfId="1817"/>
    <cellStyle name="百_NJ18-06_基金平衡表5.8" xfId="1818"/>
    <cellStyle name="百_NJ18-11_基金平衡表5.8" xfId="1819"/>
    <cellStyle name="百_NJ18-06_人大汇报5.8" xfId="1820"/>
    <cellStyle name="百_NJ18-11_人大汇报5.8" xfId="1821"/>
    <cellStyle name="百_NJ18-06_人大汇报5.8_2013年教科文科预算表" xfId="1822"/>
    <cellStyle name="百_NJ18-11_人大汇报5.8_2013年教科文科预算表" xfId="1823"/>
    <cellStyle name="差_第一部分：综合全_2012年年底教育项目调整支出汇总表（程科长）" xfId="1824"/>
    <cellStyle name="百_NJ18-06_市直提前告知" xfId="1825"/>
    <cellStyle name="百_NJ18-11_市直提前告知" xfId="1826"/>
    <cellStyle name="百_NJ18-06_市直提前告知_2013年教科文科预算表" xfId="1827"/>
    <cellStyle name="百_NJ18-11_市直提前告知_2013年教科文科预算表" xfId="1828"/>
    <cellStyle name="百_NJ18-06_一审汇总1.27" xfId="1829"/>
    <cellStyle name="百_NJ18-11_一审汇总1.27" xfId="1830"/>
    <cellStyle name="百_NJ18-07_2013年" xfId="1831"/>
    <cellStyle name="百_NJ18-12_2013年" xfId="1832"/>
    <cellStyle name="差_2009年省与市县结算（最终）" xfId="1833"/>
    <cellStyle name="差_纺织_2012年年底教育项目调整支出汇总表（程科长）" xfId="1834"/>
    <cellStyle name="百_NJ18-07_汇报姜局2.16" xfId="1835"/>
    <cellStyle name="百_NJ18-12_汇报姜局2.16" xfId="1836"/>
    <cellStyle name="百_NJ18-07_基金平衡表2.3" xfId="1837"/>
    <cellStyle name="百_NJ18-12_基金平衡表2.3" xfId="1838"/>
    <cellStyle name="百_NJ18-07_基金平衡表5.8" xfId="1839"/>
    <cellStyle name="百_NJ18-12_基金平衡表5.8" xfId="1840"/>
    <cellStyle name="百_NJ18-07_人大汇报5.8" xfId="1841"/>
    <cellStyle name="百_NJ18-12_人大汇报5.8" xfId="1842"/>
    <cellStyle name="百_NJ18-07_人大汇报5.8_2013年教科文科预算表" xfId="1843"/>
    <cellStyle name="百_NJ18-12_人大汇报5.8_2013年教科文科预算表" xfId="1844"/>
    <cellStyle name="百_NJ18-07_市直提前告知" xfId="1845"/>
    <cellStyle name="百_NJ18-12_市直提前告知" xfId="1846"/>
    <cellStyle name="百_NJ18-07_市直提前告知_2013年教科文科预算表" xfId="1847"/>
    <cellStyle name="百_NJ18-12_市直提前告知_2013年教科文科预算表" xfId="1848"/>
    <cellStyle name="百_NJ18-38_人大汇报5.8" xfId="1849"/>
    <cellStyle name="百_NJ18-43_人大汇报5.8" xfId="1850"/>
    <cellStyle name="千_NJ09-05_增消两税2012" xfId="1851"/>
    <cellStyle name="千_NJ17-26_汇报姜局2.16" xfId="1852"/>
    <cellStyle name="百_NJ18-07_一审汇总" xfId="1853"/>
    <cellStyle name="百_NJ18-12_一审汇总" xfId="1854"/>
    <cellStyle name="百_NJ18-07_一审汇总1.27" xfId="1855"/>
    <cellStyle name="百_NJ18-12_一审汇总1.27" xfId="1856"/>
    <cellStyle name="好_2010结算单定稿_2012年年底教育项目调整支出汇总表（程科长）" xfId="1857"/>
    <cellStyle name="百_NJ18-08_2011结算单定稿" xfId="1858"/>
    <cellStyle name="百_NJ18-13_2011结算单定稿" xfId="1859"/>
    <cellStyle name="百_NJ18-08_2013年" xfId="1860"/>
    <cellStyle name="百_NJ18-13_2013年" xfId="1861"/>
    <cellStyle name="百_NJ18-08_报市长" xfId="1862"/>
    <cellStyle name="百_NJ18-13_报市长" xfId="1863"/>
    <cellStyle name="差_2008年市与各县(区)年终决算结算单(草案)" xfId="1864"/>
    <cellStyle name="百_NJ18-08_人大汇报5.8" xfId="1865"/>
    <cellStyle name="百_NJ18-13_人大汇报5.8" xfId="1866"/>
    <cellStyle name="百_NJ18-08_人大汇报5.8_2013年教科文科预算表" xfId="1867"/>
    <cellStyle name="百_NJ18-13_人大汇报5.8_2013年教科文科预算表" xfId="1868"/>
    <cellStyle name="差_410927000_台前县_2012年年底教育项目调整支出汇总表（程科长）" xfId="1869"/>
    <cellStyle name="百_NJ18-08_一审汇总" xfId="1870"/>
    <cellStyle name="百_NJ18-13_一审汇总" xfId="1871"/>
    <cellStyle name="差_2006年34青海" xfId="1872"/>
    <cellStyle name="差_2012年市本级基建预算（草案）_2012年年底教育项目调整支出汇总表（程科长）" xfId="1873"/>
    <cellStyle name="百_NJ18-08_一审汇总1.27" xfId="1874"/>
    <cellStyle name="百_NJ18-13_一审汇总1.27" xfId="1875"/>
    <cellStyle name="百_NJ18-08_增消两税2012" xfId="1876"/>
    <cellStyle name="百_NJ18-13_增消两税2012" xfId="1877"/>
    <cellStyle name="百_NJ18-09" xfId="1878"/>
    <cellStyle name="百_NJ18-14" xfId="1879"/>
    <cellStyle name="百_NJ18-09_2011结算单定稿" xfId="1880"/>
    <cellStyle name="百_NJ18-14_2011结算单定稿" xfId="1881"/>
    <cellStyle name="百_NJ18-09_报市长" xfId="1882"/>
    <cellStyle name="百_NJ18-14_报市长" xfId="1883"/>
    <cellStyle name="百_NJ18-09_汇报姜局2.16" xfId="1884"/>
    <cellStyle name="百_NJ18-14_汇报姜局2.16" xfId="1885"/>
    <cellStyle name="百_NJ18-09_人大汇报5.8_2013年教科文科预算表" xfId="1886"/>
    <cellStyle name="百_NJ18-14_人大汇报5.8_2013年教科文科预算表" xfId="1887"/>
    <cellStyle name="百_NJ18-09_市直提前告知" xfId="1888"/>
    <cellStyle name="百_NJ18-14_市直提前告知" xfId="1889"/>
    <cellStyle name="百_NJ18-09_市直提前告知_2013年教科文科预算表" xfId="1890"/>
    <cellStyle name="百_NJ18-14_市直提前告知_2013年教科文科预算表" xfId="1891"/>
    <cellStyle name="好_县市旗测算-新科目（20080626）" xfId="1892"/>
    <cellStyle name="百_NJ18-09_一审汇总" xfId="1893"/>
    <cellStyle name="百_NJ18-14_一审汇总" xfId="1894"/>
    <cellStyle name="百_NJ18-09_增消两税2012" xfId="1895"/>
    <cellStyle name="百_NJ18-14_增消两税2012" xfId="1896"/>
    <cellStyle name="百_NJ18-17_2013年" xfId="1897"/>
    <cellStyle name="差_津补贴保障测算（2010.3.19）_2012年年底教育项目调整支出汇总表（程科长）" xfId="1898"/>
    <cellStyle name="好_2009年市与各县(市、区)年终决算结算单(草案)定稿" xfId="1899"/>
    <cellStyle name="百_NJ18-17_报市长" xfId="1900"/>
    <cellStyle name="百_NJ18-17_人大汇报5.8" xfId="1901"/>
    <cellStyle name="千_NJ18-15" xfId="1902"/>
    <cellStyle name="百_NJ18-17_市直提前告知" xfId="1903"/>
    <cellStyle name="百_NJ18-17_市直提前告知_2013年教科文科预算表" xfId="1904"/>
    <cellStyle name="百_NJ18-17_一审汇总" xfId="1905"/>
    <cellStyle name="百_NJ18-18" xfId="1906"/>
    <cellStyle name="百_NJ18-23" xfId="1907"/>
    <cellStyle name="百_NJ18-18_2011结算单定稿" xfId="1908"/>
    <cellStyle name="百_NJ18-23_2011结算单定稿" xfId="1909"/>
    <cellStyle name="百_NJ18-18_报市长" xfId="1910"/>
    <cellStyle name="百_NJ18-23_报市长" xfId="1911"/>
    <cellStyle name="千_汇报姜局2.16" xfId="1912"/>
    <cellStyle name="百_NJ18-18_汇报姜局2.16" xfId="1913"/>
    <cellStyle name="百_NJ18-23_汇报姜局2.16" xfId="1914"/>
    <cellStyle name="百_NJ18-18_基金平衡表5.8" xfId="1915"/>
    <cellStyle name="百_NJ18-23_基金平衡表5.8" xfId="1916"/>
    <cellStyle name="好_城建部门_2012年年底教育项目调整支出汇总表（程科长）" xfId="1917"/>
    <cellStyle name="百_NJ18-18_人大汇报5.8" xfId="1918"/>
    <cellStyle name="百_NJ18-23_人大汇报5.8" xfId="1919"/>
    <cellStyle name="烹拳_ +Foil &amp; -FOIL &amp; PAPER" xfId="1920"/>
    <cellStyle name="千_NJ17-24_汇报姜局2.16" xfId="1921"/>
    <cellStyle name="百_NJ18-18_市直提前告知_2013年教科文科预算表" xfId="1922"/>
    <cellStyle name="百_NJ18-23_市直提前告知_2013年教科文科预算表" xfId="1923"/>
    <cellStyle name="差_批复汇总表（调整后）" xfId="1924"/>
    <cellStyle name="百_NJ18-18_一审汇总" xfId="1925"/>
    <cellStyle name="百_NJ18-23_一审汇总" xfId="1926"/>
    <cellStyle name="百_NJ18-18_一审汇总1.27" xfId="1927"/>
    <cellStyle name="百_NJ18-23_一审汇总1.27" xfId="1928"/>
    <cellStyle name="差_县市旗测算-新科目（20080627）_不含人员经费系数_2012年年底教育项目调整支出汇总表（程科长）" xfId="1929"/>
    <cellStyle name="百_NJ18-19" xfId="1930"/>
    <cellStyle name="百_NJ18-19_报市长" xfId="1931"/>
    <cellStyle name="差_22湖南" xfId="1932"/>
    <cellStyle name="好_530623_2006年县级财政报表附表" xfId="1933"/>
    <cellStyle name="百_NJ18-19_汇报姜局2.16" xfId="1934"/>
    <cellStyle name="好_汇总表_2012年年底教育项目调整支出汇总表（程科长）" xfId="1935"/>
    <cellStyle name="百_NJ18-19_基金平衡表5.8" xfId="1936"/>
    <cellStyle name="百_NJ18-19_人大汇报5.8_2013年教科文科预算表" xfId="1937"/>
    <cellStyle name="百_NJ18-19_市直提前告知_2013年教科文科预算表" xfId="1938"/>
    <cellStyle name="百_NJ18-19_一审汇总" xfId="1939"/>
    <cellStyle name="百_NJ18-19_一审汇总1.27" xfId="1940"/>
    <cellStyle name="百_NJ18-21" xfId="1941"/>
    <cellStyle name="百_NJ18-21_报市长" xfId="1942"/>
    <cellStyle name="百_NJ18-21_汇报姜局2.16" xfId="1943"/>
    <cellStyle name="百_NJ18-21_市直提前告知" xfId="1944"/>
    <cellStyle name="百_NJ18-21_一审汇总" xfId="1945"/>
    <cellStyle name="百_NJ18-21_一审汇总1.27" xfId="1946"/>
    <cellStyle name="百_NJ18-33_基金平衡表2.3" xfId="1947"/>
    <cellStyle name="百_NJ18-21_增消两税2012" xfId="1948"/>
    <cellStyle name="好_2010结算单0530" xfId="1949"/>
    <cellStyle name="好_县区合并测算20080421" xfId="1950"/>
    <cellStyle name="百_NJ18-27" xfId="1951"/>
    <cellStyle name="百_NJ18-32" xfId="1952"/>
    <cellStyle name="百_NJ18-27_2011结算单定稿" xfId="1953"/>
    <cellStyle name="百_NJ18-32_2011结算单定稿" xfId="1954"/>
    <cellStyle name="百_NJ18-27_报市长" xfId="1955"/>
    <cellStyle name="百_NJ18-32_报市长" xfId="1956"/>
    <cellStyle name="好_20 2007年河南结算单_2012年年底教育项目调整支出汇总表（程科长）" xfId="1957"/>
    <cellStyle name="百_NJ18-27_基金平衡表2.3" xfId="1958"/>
    <cellStyle name="百_NJ18-32_基金平衡表2.3" xfId="1959"/>
    <cellStyle name="百_NJ18-27_基金平衡表5.8" xfId="1960"/>
    <cellStyle name="百_NJ18-32_基金平衡表5.8" xfId="1961"/>
    <cellStyle name="百_NJ18-27_人大汇报5.8_2013年教科文科预算表" xfId="1962"/>
    <cellStyle name="百_NJ18-32_人大汇报5.8_2013年教科文科预算表" xfId="1963"/>
    <cellStyle name="常规 2 5 2" xfId="1964"/>
    <cellStyle name="百_NJ18-27_市直提前告知_2013年教科文科预算表" xfId="1965"/>
    <cellStyle name="百_NJ18-32_市直提前告知_2013年教科文科预算表" xfId="1966"/>
    <cellStyle name="百_NJ18-27_一审汇总" xfId="1967"/>
    <cellStyle name="百_NJ18-32_一审汇总" xfId="1968"/>
    <cellStyle name="好_行政公检法测算_县市旗测算-新科目（含人口规模效应）_2012年年底教育项目调整支出汇总表（程科长）" xfId="1969"/>
    <cellStyle name="百_NJ18-27_一审汇总1.27" xfId="1970"/>
    <cellStyle name="百_NJ18-32_一审汇总1.27" xfId="1971"/>
    <cellStyle name="百_NJ18-33" xfId="1972"/>
    <cellStyle name="百_NJ18-33_2011结算单定稿" xfId="1973"/>
    <cellStyle name="百_NJ18-33_报市长" xfId="1974"/>
    <cellStyle name="百_NJ18-33_汇报姜局2.16" xfId="1975"/>
    <cellStyle name="好_M01-2(州市补助收入)" xfId="1976"/>
    <cellStyle name="百_封面" xfId="1977"/>
    <cellStyle name="百_NJ18-33_人大汇报5.8" xfId="1978"/>
    <cellStyle name="百_NJ18-33_人大汇报5.8_2013年教科文科预算表" xfId="1979"/>
    <cellStyle name="百_NJ18-33_市直提前告知" xfId="1980"/>
    <cellStyle name="百_NJ18-33_市直提前告知_2013年教科文科预算表" xfId="1981"/>
    <cellStyle name="好_一般预算支出口径剔除表_2012年年底教育项目调整支出汇总表（程科长）" xfId="1982"/>
    <cellStyle name="百_NJ18-33_一审汇总" xfId="1983"/>
    <cellStyle name="百_NJ18-33_增消两税2012" xfId="1984"/>
    <cellStyle name="未定义" xfId="1985"/>
    <cellStyle name="百_NJ18-34_报市长" xfId="1986"/>
    <cellStyle name="百_NJ18-34_汇报姜局2.16" xfId="1987"/>
    <cellStyle name="百_NJ18-34_一审汇总" xfId="1988"/>
    <cellStyle name="差_0502通海县" xfId="1989"/>
    <cellStyle name="百_汇报姜局2.16" xfId="1990"/>
    <cellStyle name="百_NJ18-34_一审汇总1.27" xfId="1991"/>
    <cellStyle name="百_NJ18-34_增消两税2012" xfId="1992"/>
    <cellStyle name="百_NJ18-38" xfId="1993"/>
    <cellStyle name="百_NJ18-43" xfId="1994"/>
    <cellStyle name="百_NJ18-38_2011结算单定稿" xfId="1995"/>
    <cellStyle name="百_NJ18-43_2011结算单定稿" xfId="1996"/>
    <cellStyle name="百_NJ18-38_报市长" xfId="1997"/>
    <cellStyle name="百_NJ18-43_报市长" xfId="1998"/>
    <cellStyle name="好_津补贴保障测算（2010.3.19）_2012年年底教育项目调整支出汇总表（程科长）" xfId="1999"/>
    <cellStyle name="百_NJ18-38_汇报姜局2.16" xfId="2000"/>
    <cellStyle name="百_NJ18-43_汇报姜局2.16" xfId="2001"/>
    <cellStyle name="百_NJ18-38_基金平衡表2.3" xfId="2002"/>
    <cellStyle name="百_NJ18-43_基金平衡表2.3" xfId="2003"/>
    <cellStyle name="差_2008计算资料（8月11日终稿）" xfId="2004"/>
    <cellStyle name="百_NJ18-38_基金平衡表5.8" xfId="2005"/>
    <cellStyle name="百_NJ18-43_基金平衡表5.8" xfId="2006"/>
    <cellStyle name="百_NJ18-38_人大汇报5.8_2013年教科文科预算表" xfId="2007"/>
    <cellStyle name="百_NJ18-43_人大汇报5.8_2013年教科文科预算表" xfId="2008"/>
    <cellStyle name="百_NJ18-38_市直提前告知" xfId="2009"/>
    <cellStyle name="百_NJ18-43_市直提前告知" xfId="2010"/>
    <cellStyle name="百_NJ18-38_一审汇总" xfId="2011"/>
    <cellStyle name="百_NJ18-43_一审汇总" xfId="2012"/>
    <cellStyle name="百_NJ18-39_报市长" xfId="2013"/>
    <cellStyle name="好_1110洱源县_2012年年底教育项目调整支出汇总表（程科长）" xfId="2014"/>
    <cellStyle name="百_NJ18-38_一审汇总1.27" xfId="2015"/>
    <cellStyle name="百_NJ18-43_一审汇总1.27" xfId="2016"/>
    <cellStyle name="好_文体广播事业(按照总人口测算）—20080416_不含人员经费系数_2012年年底教育项目调整支出汇总表（程科长）" xfId="2017"/>
    <cellStyle name="百_NJ18-38_增消两税2012" xfId="2018"/>
    <cellStyle name="百_NJ18-43_增消两税2012" xfId="2019"/>
    <cellStyle name="百_NJ18-39" xfId="2020"/>
    <cellStyle name="百_NJ18-39_汇报姜局2.16" xfId="2021"/>
    <cellStyle name="差_文体广播事业(按照总人口测算）—20080416_2012年年底教育项目调整支出汇总表（程科长）" xfId="2022"/>
    <cellStyle name="百_NJ18-39_基金平衡表5.8" xfId="2023"/>
    <cellStyle name="常规 4" xfId="2024"/>
    <cellStyle name="千_NJ17-06_人大汇报5.8" xfId="2025"/>
    <cellStyle name="百_NJ18-39_人大汇报5.8" xfId="2026"/>
    <cellStyle name="百_NJ18-39_一审汇总" xfId="2027"/>
    <cellStyle name="百_NJ18-39_一审汇总1.27" xfId="2028"/>
    <cellStyle name="差_检验表" xfId="2029"/>
    <cellStyle name="百_报市长" xfId="2030"/>
    <cellStyle name="好_县市旗测算-新科目（20080627）_县市旗测算-新科目（含人口规模效应）" xfId="2031"/>
    <cellStyle name="百_封面_2013年" xfId="2032"/>
    <cellStyle name="百_封面_报市长" xfId="2033"/>
    <cellStyle name="百_封面_汇报姜局2.16" xfId="2034"/>
    <cellStyle name="货_市直提前告知_2013年教科文科预算表" xfId="2035"/>
    <cellStyle name="百_封面_基金平衡表2.3" xfId="2036"/>
    <cellStyle name="百_封面_人大汇报5.8" xfId="2037"/>
    <cellStyle name="百_封面_市直提前告知_2013年教科文科预算表" xfId="2038"/>
    <cellStyle name="百_封面_一审汇总1.27" xfId="2039"/>
    <cellStyle name="百_基金平衡表2.3" xfId="2040"/>
    <cellStyle name="好_2009全省决算表（批复后）" xfId="2041"/>
    <cellStyle name="百_人大汇报5.8" xfId="2042"/>
    <cellStyle name="百_人大汇报5.8_2013年教科文科预算表" xfId="2043"/>
    <cellStyle name="百_一审汇总" xfId="2044"/>
    <cellStyle name="百_一审汇总1.27" xfId="2045"/>
    <cellStyle name="百分比 2" xfId="2046"/>
    <cellStyle name="百分比 3" xfId="2047"/>
    <cellStyle name="百分比 4" xfId="2048"/>
    <cellStyle name="好_县区合并测算20080423(按照各省比重）_民生政策最低支出需求_2012年年底教育项目调整支出汇总表（程科长）" xfId="2049"/>
    <cellStyle name="差_00省级(打印)" xfId="2050"/>
    <cellStyle name="差_03昭通" xfId="2051"/>
    <cellStyle name="好_县区合并测算20080423(按照各省比重）_民生政策最低支出需求" xfId="2052"/>
    <cellStyle name="差_03昭通_2012年年底教育项目调整支出汇总表（程科长）" xfId="2053"/>
    <cellStyle name="差_04财力类" xfId="2054"/>
    <cellStyle name="差_0502通海县_2012年年底教育项目调整支出汇总表（程科长）" xfId="2055"/>
    <cellStyle name="好_河南 缺口县区测算(地方填报白)" xfId="2056"/>
    <cellStyle name="差_05潍坊" xfId="2057"/>
    <cellStyle name="差_0605石屏县" xfId="2058"/>
    <cellStyle name="千_NJ17-24_报市长" xfId="2059"/>
    <cellStyle name="差_0605石屏县_2012年年底教育项目调整支出汇总表（程科长）" xfId="2060"/>
    <cellStyle name="差_07临沂" xfId="2061"/>
    <cellStyle name="差_08年财力预测" xfId="2062"/>
    <cellStyle name="差_09黑龙江_2012年年底教育项目调整支出汇总表（程科长）" xfId="2063"/>
    <cellStyle name="货_NJ18-15_增消两税2012" xfId="2064"/>
    <cellStyle name="好_不含人员经费系数_2012年年底教育项目调整支出汇总表（程科长）" xfId="2065"/>
    <cellStyle name="差_1" xfId="2066"/>
    <cellStyle name="差_1_2012年年底教育项目调整支出汇总表（程科长）" xfId="2067"/>
    <cellStyle name="差_1110洱源县" xfId="2068"/>
    <cellStyle name="差_1110洱源县_2012年年底教育项目调整支出汇总表（程科长）" xfId="2069"/>
    <cellStyle name="差_11大理" xfId="2070"/>
    <cellStyle name="差_11大理_2012年年底教育项目调整支出汇总表（程科长）" xfId="2071"/>
    <cellStyle name="差_12滨州" xfId="2072"/>
    <cellStyle name="差_14安徽" xfId="2073"/>
    <cellStyle name="差_2" xfId="2074"/>
    <cellStyle name="差_2_2012年年底教育项目调整支出汇总表（程科长）" xfId="2075"/>
    <cellStyle name="差_20 2007年河南结算单" xfId="2076"/>
    <cellStyle name="差_2006年22湖南" xfId="2077"/>
    <cellStyle name="差_2006年22湖南_2012年年底教育项目调整支出汇总表（程科长）" xfId="2078"/>
    <cellStyle name="好_河南省----2009-05-21（补充数据）" xfId="2079"/>
    <cellStyle name="差_2006年27重庆" xfId="2080"/>
    <cellStyle name="好_河南省----2009-05-21（补充数据）_2012年年底教育项目调整支出汇总表（程科长）" xfId="2081"/>
    <cellStyle name="差_2006年27重庆_2012年年底教育项目调整支出汇总表（程科长）" xfId="2082"/>
    <cellStyle name="差_2006年28四川_2012年年底教育项目调整支出汇总表（程科长）" xfId="2083"/>
    <cellStyle name="差_2006年30云南" xfId="2084"/>
    <cellStyle name="差_2006年34青海_2012年年底教育项目调整支出汇总表（程科长）" xfId="2085"/>
    <cellStyle name="差_2006年全省财力计算表（中央、决算）_2012年年底教育项目调整支出汇总表（程科长）" xfId="2086"/>
    <cellStyle name="好_2009全省决算表（批复后）_2012年年底教育项目调整支出汇总表（程科长）" xfId="2087"/>
    <cellStyle name="差_2006年水利统计指标统计表" xfId="2088"/>
    <cellStyle name="好_1-12月份预测" xfId="2089"/>
    <cellStyle name="差_2006年水利统计指标统计表_2012年年底教育项目调整支出汇总表（程科长）" xfId="2090"/>
    <cellStyle name="差_接转" xfId="2091"/>
    <cellStyle name="差_2007结算与财力(6.2)" xfId="2092"/>
    <cellStyle name="常_增消两税2012" xfId="2093"/>
    <cellStyle name="差_2007年结算已定项目对账单_2012年年底教育项目调整支出汇总表（程科长）" xfId="2094"/>
    <cellStyle name="差_2007年市与各县(区)年终决算结算单(草案)080218" xfId="2095"/>
    <cellStyle name="差_2007年收支情况及2008年收支预计表(汇总表)_2012年年底教育项目调整支出汇总表（程科长）" xfId="2096"/>
    <cellStyle name="差_2007年一般预算支出剔除" xfId="2097"/>
    <cellStyle name="好_青海 缺口县区测算(地方填报)" xfId="2098"/>
    <cellStyle name="差_2007年一般预算支出剔除_2012年年底教育项目调整支出汇总表（程科长）" xfId="2099"/>
    <cellStyle name="差_2007年中央财政与河南省财政年终决算结算单" xfId="2100"/>
    <cellStyle name="差_2007年中央财政与河南省财政年终决算结算单_2012年年底教育项目调整支出汇总表（程科长）" xfId="2101"/>
    <cellStyle name="差_2008计算资料（8月5）" xfId="2102"/>
    <cellStyle name="差_2008计算资料（8月5）_2012年年底教育项目调整支出汇总表（程科长）" xfId="2103"/>
    <cellStyle name="差_2008结算与财力(最终)" xfId="2104"/>
    <cellStyle name="差_2008年财政收支预算草案(发地市)" xfId="2105"/>
    <cellStyle name="差_2008年全省汇总收支计算表" xfId="2106"/>
    <cellStyle name="差_2008年全省人员信息" xfId="2107"/>
    <cellStyle name="差_2008年市与各县(区)年终决算结算单定稿" xfId="2108"/>
    <cellStyle name="差_2008年预计支出与2007年对比" xfId="2109"/>
    <cellStyle name="差_2008年预计支出与2007年对比_2012年年底教育项目调整支出汇总表（程科长）" xfId="2110"/>
    <cellStyle name="差_2008年支出核定" xfId="2111"/>
    <cellStyle name="差_2008年支出核定_2012年年底教育项目调整支出汇总表（程科长）" xfId="2112"/>
    <cellStyle name="好_文体广播部门_2012年年底教育项目调整支出汇总表（程科长）" xfId="2113"/>
    <cellStyle name="差_2008年支出调整" xfId="2114"/>
    <cellStyle name="差_2008年支出调整_2012年年底教育项目调整支出汇总表（程科长）" xfId="2115"/>
    <cellStyle name="差_2009年结算（最终）" xfId="2116"/>
    <cellStyle name="差_20101014国资收入安排项目" xfId="2117"/>
    <cellStyle name="差_2009年省对市县转移支付测算表(9.27)" xfId="2118"/>
    <cellStyle name="差_2009年万元表" xfId="2119"/>
    <cellStyle name="差_2009全省决算表（批复后）" xfId="2120"/>
    <cellStyle name="差_2009全省决算表（批复后）_2012年年底教育项目调整支出汇总表（程科长）" xfId="2121"/>
    <cellStyle name="差_2010.10.30" xfId="2122"/>
    <cellStyle name="差_2010.10.30_2012年年底教育项目调整支出汇总表（程科长）" xfId="2123"/>
    <cellStyle name="差_20100317基本建设预算" xfId="2124"/>
    <cellStyle name="差_20101118年底前重点项目资金缺口统计表" xfId="2125"/>
    <cellStyle name="差_2010结算单0530" xfId="2126"/>
    <cellStyle name="差_2010结算单定稿" xfId="2127"/>
    <cellStyle name="差_2010结算单定稿_2012年年底教育项目调整支出汇总表（程科长）" xfId="2128"/>
    <cellStyle name="差_2010年全省供养人员" xfId="2129"/>
    <cellStyle name="差_2010年全省供养人员_2012年年底教育项目调整支出汇总表（程科长）" xfId="2130"/>
    <cellStyle name="千_NJ09-05_人大汇报5.8_2013年教科文科预算表" xfId="2131"/>
    <cellStyle name="差_2010年省对市县结算（最终）" xfId="2132"/>
    <cellStyle name="差_2010年支出变动修改" xfId="2133"/>
    <cellStyle name="差_2010省对市县转移支付测算表(10-21）" xfId="2134"/>
    <cellStyle name="差_2010省对市县转移支付测算表(10-21）_2012年年底教育项目调整支出汇总表（程科长）" xfId="2135"/>
    <cellStyle name="差_2011.1-6转移支付" xfId="2136"/>
    <cellStyle name="差_2011结算单" xfId="2137"/>
    <cellStyle name="差_2011结算单定稿" xfId="2138"/>
    <cellStyle name="好_批复汇总表（调整后）_2012年年底教育项目调整支出汇总表（程科长）" xfId="2139"/>
    <cellStyle name="差_2011年省对市县结算(3.21)" xfId="2140"/>
    <cellStyle name="差_2011转移支付预计表" xfId="2141"/>
    <cellStyle name="差_2011转移支付预计表（定稿）" xfId="2142"/>
    <cellStyle name="货币 3 2" xfId="2143"/>
    <cellStyle name="差_2012结转明细表" xfId="2144"/>
    <cellStyle name="好_县市旗测算-新科目（20080626）_不含人员经费系数_2012年年底教育项目调整支出汇总表（程科长）" xfId="2145"/>
    <cellStyle name="差_2012年市本级基建预算（草案）" xfId="2146"/>
    <cellStyle name="好_市辖区测算20080510_县市旗测算-新科目（含人口规模效应）_2012年年底教育项目调整支出汇总表（程科长）" xfId="2147"/>
    <cellStyle name="差_2012年市本级基建预算（草案）20120128" xfId="2148"/>
    <cellStyle name="差_20河南" xfId="2149"/>
    <cellStyle name="好_河南省农村义务教育教师绩效工资测算表8-12_2012年年底教育项目调整支出汇总表（程科长）" xfId="2150"/>
    <cellStyle name="差_20河南(财政部2010年县级基本财力测算数据)" xfId="2151"/>
    <cellStyle name="差_20河南(财政部2010年县级基本财力测算数据)_2012年年底教育项目调整支出汇总表（程科长）" xfId="2152"/>
    <cellStyle name="差_20河南_2012年年底教育项目调整支出汇总表（程科长）" xfId="2153"/>
    <cellStyle name="差_27重庆" xfId="2154"/>
    <cellStyle name="差_27重庆_2012年年底教育项目调整支出汇总表（程科长）" xfId="2155"/>
    <cellStyle name="差_商品交易所2006--2008年税收" xfId="2156"/>
    <cellStyle name="差_28四川" xfId="2157"/>
    <cellStyle name="差_30云南" xfId="2158"/>
    <cellStyle name="差_30云南_1_2012年年底教育项目调整支出汇总表（程科长）" xfId="2159"/>
    <cellStyle name="差_33甘肃" xfId="2160"/>
    <cellStyle name="好_县市旗测算20080508_不含人员经费系数" xfId="2161"/>
    <cellStyle name="差_34青海" xfId="2162"/>
    <cellStyle name="差_34青海_1" xfId="2163"/>
    <cellStyle name="差_34青海_1_2012年年底教育项目调整支出汇总表（程科长）" xfId="2164"/>
    <cellStyle name="差_410927000_台前县" xfId="2165"/>
    <cellStyle name="差_530623_2006年县级财政报表附表" xfId="2166"/>
    <cellStyle name="差_530623_2006年县级财政报表附表_2012年年底教育项目调整支出汇总表（程科长）" xfId="2167"/>
    <cellStyle name="差_530629_2006年县级财政报表附表" xfId="2168"/>
    <cellStyle name="差_530629_2006年县级财政报表附表_2012年年底教育项目调整支出汇总表（程科长）" xfId="2169"/>
    <cellStyle name="差_5334_2006年迪庆县级财政报表附表" xfId="2170"/>
    <cellStyle name="差_5334_2006年迪庆县级财政报表附表_2012年年底教育项目调整支出汇总表（程科长）" xfId="2171"/>
    <cellStyle name="差_Book1_2012年年底教育项目调整支出汇总表（程科长）" xfId="2172"/>
    <cellStyle name="差_Book2_市直提前告知" xfId="2173"/>
    <cellStyle name="差_Book2_市直提前告知_2012年年底教育项目调整支出汇总表（程科长）" xfId="2174"/>
    <cellStyle name="千_NJ17-24_2011结算单定稿" xfId="2175"/>
    <cellStyle name="差_M01-2(州市补助收入)" xfId="2176"/>
    <cellStyle name="差_县市旗测算-新科目（20080626）_民生政策最低支出需求" xfId="2177"/>
    <cellStyle name="差_M01-2(州市补助收入)_2012年年底教育项目调整支出汇总表（程科长）" xfId="2178"/>
    <cellStyle name="差_Sheet1" xfId="2179"/>
    <cellStyle name="差_Sheet1_2012年年底教育项目调整支出汇总表（程科长）" xfId="2180"/>
    <cellStyle name="差_安徽 缺口县区测算(地方填报)1_2012年年底教育项目调整支出汇总表（程科长）" xfId="2181"/>
    <cellStyle name="差_安阳归并体制结算上解数12.14" xfId="2182"/>
    <cellStyle name="差_安阳市2010年财政决算报表" xfId="2183"/>
    <cellStyle name="差_安阳市市直机关调整津贴补贴水平资金审批表＿汇总表" xfId="2184"/>
    <cellStyle name="差_报市长" xfId="2185"/>
    <cellStyle name="差_表一" xfId="2186"/>
    <cellStyle name="差_表一_2012年年底教育项目调整支出汇总表（程科长）" xfId="2187"/>
    <cellStyle name="差_不含人员经费系数" xfId="2188"/>
    <cellStyle name="差_不含人员经费系数_2012年年底教育项目调整支出汇总表（程科长）" xfId="2189"/>
    <cellStyle name="差_财力测算09年" xfId="2190"/>
    <cellStyle name="差_财力测算2011_2012年年底教育项目调整支出汇总表（程科长）" xfId="2191"/>
    <cellStyle name="差_教育(按照总人口测算）—20080416_2012年年底教育项目调整支出汇总表（程科长）" xfId="2192"/>
    <cellStyle name="差_财力差异计算表(不含非农业区)" xfId="2193"/>
    <cellStyle name="差_财力差异计算表(不含非农业区)_2012年年底教育项目调整支出汇总表（程科长）" xfId="2194"/>
    <cellStyle name="差_财政供养人员" xfId="2195"/>
    <cellStyle name="差_财政供养人员_2012年年底教育项目调整支出汇总表（程科长）" xfId="2196"/>
    <cellStyle name="差_财政总收入" xfId="2197"/>
    <cellStyle name="差_测算结果" xfId="2198"/>
    <cellStyle name="差_测算结果_2012年年底教育项目调整支出汇总表（程科长）" xfId="2199"/>
    <cellStyle name="差_测算结果汇总" xfId="2200"/>
    <cellStyle name="好_2008年全省人员信息" xfId="2201"/>
    <cellStyle name="差_测算结果汇总_2012年年底教育项目调整支出汇总表（程科长）" xfId="2202"/>
    <cellStyle name="差_测算总表_2012年年底教育项目调整支出汇总表（程科长）" xfId="2203"/>
    <cellStyle name="差_成本差异系数" xfId="2204"/>
    <cellStyle name="好_20101118年底前重点项目资金缺口统计表" xfId="2205"/>
    <cellStyle name="差_成本差异系数（含人口规模）_2012年年底教育项目调整支出汇总表（程科长）" xfId="2206"/>
    <cellStyle name="差_成本差异系数_2012年年底教育项目调整支出汇总表（程科长）" xfId="2207"/>
    <cellStyle name="差_城建部门_2012年年底教育项目调整支出汇总表（程科长）" xfId="2208"/>
    <cellStyle name="差_出口退税核对" xfId="2209"/>
    <cellStyle name="差_第一部分：综合全" xfId="2210"/>
    <cellStyle name="差_对口支援江油捐款" xfId="2211"/>
    <cellStyle name="差_纺织" xfId="2212"/>
    <cellStyle name="差_分析缺口率" xfId="2213"/>
    <cellStyle name="差_分析缺口率_2012年年底教育项目调整支出汇总表（程科长）" xfId="2214"/>
    <cellStyle name="好_基金平衡表2.3" xfId="2215"/>
    <cellStyle name="差_县市旗测算-新科目（20080627）_民生政策最低支出需求" xfId="2216"/>
    <cellStyle name="差_分县成本差异系数_2012年年底教育项目调整支出汇总表（程科长）" xfId="2217"/>
    <cellStyle name="差_分县成本差异系数_不含人员经费系数" xfId="2218"/>
    <cellStyle name="差_分县成本差异系数_不含人员经费系数_2012年年底教育项目调整支出汇总表（程科长）" xfId="2219"/>
    <cellStyle name="差_分县成本差异系数_民生政策最低支出需求" xfId="2220"/>
    <cellStyle name="差_分县成本差异系数_民生政策最低支出需求_2012年年底教育项目调整支出汇总表（程科长）" xfId="2221"/>
    <cellStyle name="差_附表_2012年年底教育项目调整支出汇总表（程科长）" xfId="2222"/>
    <cellStyle name="差_复件 复件 2010年预算表格－2010-03-26-（含表间 公式）_2012年年底教育项目调整支出汇总表（程科长）" xfId="2223"/>
    <cellStyle name="差_行政(燃修费)" xfId="2224"/>
    <cellStyle name="差_行政(燃修费)_2012年年底教育项目调整支出汇总表（程科长）" xfId="2225"/>
    <cellStyle name="差_行政(燃修费)_不含人员经费系数" xfId="2226"/>
    <cellStyle name="差_行政(燃修费)_民生政策最低支出需求_2012年年底教育项目调整支出汇总表（程科长）" xfId="2227"/>
    <cellStyle name="差_行政(燃修费)_县市旗测算-新科目（含人口规模效应）_2012年年底教育项目调整支出汇总表（程科长）" xfId="2228"/>
    <cellStyle name="差_行政（人员）" xfId="2229"/>
    <cellStyle name="差_行政（人员）_2012年年底教育项目调整支出汇总表（程科长）" xfId="2230"/>
    <cellStyle name="差_行政（人员）_不含人员经费系数" xfId="2231"/>
    <cellStyle name="差_行政（人员）_不含人员经费系数_2012年年底教育项目调整支出汇总表（程科长）" xfId="2232"/>
    <cellStyle name="差_行政（人员）_民生政策最低支出需求" xfId="2233"/>
    <cellStyle name="差_行政（人员）_民生政策最低支出需求_2012年年底教育项目调整支出汇总表（程科长）" xfId="2234"/>
    <cellStyle name="差_行政（人员）_县市旗测算-新科目（含人口规模效应）_2012年年底教育项目调整支出汇总表（程科长）" xfId="2235"/>
    <cellStyle name="差_行政公检法测算" xfId="2236"/>
    <cellStyle name="差_行政公检法测算_2012年年底教育项目调整支出汇总表（程科长）" xfId="2237"/>
    <cellStyle name="差_行政公检法测算_不含人员经费系数" xfId="2238"/>
    <cellStyle name="差_行政公检法测算_不含人员经费系数_2012年年底教育项目调整支出汇总表（程科长）" xfId="2239"/>
    <cellStyle name="差_行政公检法测算_民生政策最低支出需求" xfId="2240"/>
    <cellStyle name="差_行政公检法测算_民生政策最低支出需求_2012年年底教育项目调整支出汇总表（程科长）" xfId="2241"/>
    <cellStyle name="千_NJ18-15_人大汇报5.8_2013年教科文科预算表" xfId="2242"/>
    <cellStyle name="差_行政公检法测算_县市旗测算-新科目（含人口规模效应）_2012年年底教育项目调整支出汇总表（程科长）" xfId="2243"/>
    <cellStyle name="差_河南 缺口县区测算(地方填报)_2012年年底教育项目调整支出汇总表（程科长）" xfId="2244"/>
    <cellStyle name="差_河南 缺口县区测算(地方填报白)" xfId="2245"/>
    <cellStyle name="差_河南省----2009-05-21（补充数据）" xfId="2246"/>
    <cellStyle name="差_河南省----2009-05-21（补充数据）_2012年年底教育项目调整支出汇总表（程科长）" xfId="2247"/>
    <cellStyle name="差_河南省农村义务教育教师绩效工资测算表8-12_2012年年底教育项目调整支出汇总表（程科长）" xfId="2248"/>
    <cellStyle name="差_核定人数对比" xfId="2249"/>
    <cellStyle name="差_核定人数对比_2012年年底教育项目调整支出汇总表（程科长）" xfId="2250"/>
    <cellStyle name="差_核定人数下发表" xfId="2251"/>
    <cellStyle name="好_汇总" xfId="2252"/>
    <cellStyle name="差_核定人数下发表_2012年年底教育项目调整支出汇总表（程科长）" xfId="2253"/>
    <cellStyle name="差_汇报姜局2.16" xfId="2254"/>
    <cellStyle name="差_汇总" xfId="2255"/>
    <cellStyle name="差_汇总_2012年年底教育项目调整支出汇总表（程科长）" xfId="2256"/>
    <cellStyle name="差_汇总表_2012年年底教育项目调整支出汇总表（程科长）" xfId="2257"/>
    <cellStyle name="差_汇总表4" xfId="2258"/>
    <cellStyle name="差_汇总-县级财政报表附表" xfId="2259"/>
    <cellStyle name="差_汇总-县级财政报表附表_2012年年底教育项目调整支出汇总表（程科长）" xfId="2260"/>
    <cellStyle name="差_基金平衡表5.8" xfId="2261"/>
    <cellStyle name="好_14安徽_2012年年底教育项目调整支出汇总表（程科长）" xfId="2262"/>
    <cellStyle name="差_检验表（调整后）_2012年年底教育项目调整支出汇总表（程科长）" xfId="2263"/>
    <cellStyle name="差_检验表_2012年年底教育项目调整支出汇总表（程科长）" xfId="2264"/>
    <cellStyle name="差_教育(按照总人口测算）—20080416_不含人员经费系数" xfId="2265"/>
    <cellStyle name="差_教育(按照总人口测算）—20080416_民生政策最低支出需求" xfId="2266"/>
    <cellStyle name="差_教育(按照总人口测算）—20080416_民生政策最低支出需求_2012年年底教育项目调整支出汇总表（程科长）" xfId="2267"/>
    <cellStyle name="差_教育(按照总人口测算）—20080416_县市旗测算-新科目（含人口规模效应）_2012年年底教育项目调整支出汇总表（程科长）" xfId="2268"/>
    <cellStyle name="差_结转" xfId="2269"/>
    <cellStyle name="差_津补贴保障测算（2010.3.19）" xfId="2270"/>
    <cellStyle name="差_津补贴保障测算(5.21)" xfId="2271"/>
    <cellStyle name="差_矿务局" xfId="2272"/>
    <cellStyle name="差_矿务局_2012年年底教育项目调整支出汇总表（程科长）" xfId="2273"/>
    <cellStyle name="差_丽江汇总" xfId="2274"/>
    <cellStyle name="样式 1_2012结转明细表" xfId="2275"/>
    <cellStyle name="差_农林水和城市维护标准支出20080505－县区合计_2012年年底教育项目调整支出汇总表（程科长）" xfId="2276"/>
    <cellStyle name="好_纺织" xfId="2277"/>
    <cellStyle name="差_总人口" xfId="2278"/>
    <cellStyle name="差_农林水和城市维护标准支出20080505－县区合计_不含人员经费系数" xfId="2279"/>
    <cellStyle name="好_纺织_2012年年底教育项目调整支出汇总表（程科长）" xfId="2280"/>
    <cellStyle name="差_总人口_2012年年底教育项目调整支出汇总表（程科长）" xfId="2281"/>
    <cellStyle name="差_农林水和城市维护标准支出20080505－县区合计_不含人员经费系数_2012年年底教育项目调整支出汇总表（程科长）" xfId="2282"/>
    <cellStyle name="差_农林水和城市维护标准支出20080505－县区合计_民生政策最低支出需求" xfId="2283"/>
    <cellStyle name="差_农林水和城市维护标准支出20080505－县区合计_民生政策最低支出需求_2012年年底教育项目调整支出汇总表（程科长）" xfId="2284"/>
    <cellStyle name="差_农林水和城市维护标准支出20080505－县区合计_县市旗测算-新科目（含人口规模效应）_2012年年底教育项目调整支出汇总表（程科长）" xfId="2285"/>
    <cellStyle name="差_批复汇总表（调整后）_2012年年底教育项目调整支出汇总表（程科长）" xfId="2286"/>
    <cellStyle name="差_平邑" xfId="2287"/>
    <cellStyle name="千_NJ09-05_基金平衡表5.8" xfId="2288"/>
    <cellStyle name="差_平邑_2012年年底教育项目调整支出汇总表（程科长）" xfId="2289"/>
    <cellStyle name="差_其他部门(按照总人口测算）—20080416_2012年年底教育项目调整支出汇总表（程科长）" xfId="2290"/>
    <cellStyle name="差_其他部门(按照总人口测算）—20080416_不含人员经费系数" xfId="2291"/>
    <cellStyle name="差_其他部门(按照总人口测算）—20080416_不含人员经费系数_2012年年底教育项目调整支出汇总表（程科长）" xfId="2292"/>
    <cellStyle name="差_其他部门(按照总人口测算）—20080416_民生政策最低支出需求" xfId="2293"/>
    <cellStyle name="差_其他部门(按照总人口测算）—20080416_民生政策最低支出需求_2012年年底教育项目调整支出汇总表（程科长）" xfId="2294"/>
    <cellStyle name="差_青海 缺口县区测算(地方填报)_2012年年底教育项目调整支出汇总表（程科长）" xfId="2295"/>
    <cellStyle name="差_缺口县区测算（11.13）_2012年年底教育项目调整支出汇总表（程科长）" xfId="2296"/>
    <cellStyle name="差_缺口县区测算(按2007支出增长25%测算)" xfId="2297"/>
    <cellStyle name="差_缺口县区测算(按核定人数)_2012年年底教育项目调整支出汇总表（程科长）" xfId="2298"/>
    <cellStyle name="差_缺口县区测算(财政部标准)" xfId="2299"/>
    <cellStyle name="差_缺口县区测算(财政部标准)_2012年年底教育项目调整支出汇总表（程科长）" xfId="2300"/>
    <cellStyle name="好_丽江汇总" xfId="2301"/>
    <cellStyle name="差_缺口消化情况" xfId="2302"/>
    <cellStyle name="差_人大汇报5.8" xfId="2303"/>
    <cellStyle name="差_人员工资和公用经费" xfId="2304"/>
    <cellStyle name="差_人员工资和公用经费_2012年年底教育项目调整支出汇总表（程科长）" xfId="2305"/>
    <cellStyle name="差_人员工资和公用经费2_2012年年底教育项目调整支出汇总表（程科长）" xfId="2306"/>
    <cellStyle name="差_人员工资和公用经费3" xfId="2307"/>
    <cellStyle name="差_山东省民生支出标准" xfId="2308"/>
    <cellStyle name="差_省电力2008年 工作表_2012年年底教育项目调整支出汇总表（程科长）" xfId="2309"/>
    <cellStyle name="好_缺口县区测算" xfId="2310"/>
    <cellStyle name="差_省属监狱人员级别表(驻外)" xfId="2311"/>
    <cellStyle name="差_-市财政局1支出汇总(含预备金、政府)22" xfId="2312"/>
    <cellStyle name="差_市辖区测算20080510" xfId="2313"/>
    <cellStyle name="差_市辖区测算20080510_2012年年底教育项目调整支出汇总表（程科长）" xfId="2314"/>
    <cellStyle name="差_市辖区测算20080510_不含人员经费系数" xfId="2315"/>
    <cellStyle name="差_市辖区测算20080510_不含人员经费系数_2012年年底教育项目调整支出汇总表（程科长）" xfId="2316"/>
    <cellStyle name="差_市辖区测算20080510_民生政策最低支出需求" xfId="2317"/>
    <cellStyle name="差_市辖区测算20080510_民生政策最低支出需求_2012年年底教育项目调整支出汇总表（程科长）" xfId="2318"/>
    <cellStyle name="差_市辖区测算20080510_县市旗测算-新科目（含人口规模效应）" xfId="2319"/>
    <cellStyle name="差_市辖区测算20080510_县市旗测算-新科目（含人口规模效应）_2012年年底教育项目调整支出汇总表（程科长）" xfId="2320"/>
    <cellStyle name="差_市辖区测算-新科目（20080626）" xfId="2321"/>
    <cellStyle name="差_市辖区测算-新科目（20080626）_2012年年底教育项目调整支出汇总表（程科长）" xfId="2322"/>
    <cellStyle name="差_市辖区测算-新科目（20080626）_不含人员经费系数" xfId="2323"/>
    <cellStyle name="差_市辖区测算-新科目（20080626）_不含人员经费系数_2012年年底教育项目调整支出汇总表（程科长）" xfId="2324"/>
    <cellStyle name="差_市辖区测算-新科目（20080626）_民生政策最低支出需求" xfId="2325"/>
    <cellStyle name="好_分县成本差异系数" xfId="2326"/>
    <cellStyle name="差_市辖区测算-新科目（20080626）_民生政策最低支出需求_2012年年底教育项目调整支出汇总表（程科长）" xfId="2327"/>
    <cellStyle name="差_市辖区测算-新科目（20080626）_县市旗测算-新科目（含人口规模效应）_2012年年底教育项目调整支出汇总表（程科长）" xfId="2328"/>
    <cellStyle name="差_市直提前告知" xfId="2329"/>
    <cellStyle name="差_市直提前告知_2012年年底教育项目调整支出汇总表（程科长）" xfId="2330"/>
    <cellStyle name="差_同德_2012年年底教育项目调整支出汇总表（程科长）" xfId="2331"/>
    <cellStyle name="差_危改资金测算" xfId="2332"/>
    <cellStyle name="差_卫生(按照总人口测算）—20080416_2012年年底教育项目调整支出汇总表（程科长）" xfId="2333"/>
    <cellStyle name="差_卫生(按照总人口测算）—20080416_不含人员经费系数_2012年年底教育项目调整支出汇总表（程科长）" xfId="2334"/>
    <cellStyle name="好_0605石屏县" xfId="2335"/>
    <cellStyle name="差_卫生(按照总人口测算）—20080416_民生政策最低支出需求" xfId="2336"/>
    <cellStyle name="差_卫生(按照总人口测算）—20080416_县市旗测算-新科目（含人口规模效应）" xfId="2337"/>
    <cellStyle name="差_卫生部门" xfId="2338"/>
    <cellStyle name="差_卫生部门_2012年年底教育项目调整支出汇总表（程科长）" xfId="2339"/>
    <cellStyle name="差_文体广播部门" xfId="2340"/>
    <cellStyle name="好_出口退税核对" xfId="2341"/>
    <cellStyle name="差_文体广播部门_2012年年底教育项目调整支出汇总表（程科长）" xfId="2342"/>
    <cellStyle name="差_文体广播事业(按照总人口测算）—20080416" xfId="2343"/>
    <cellStyle name="差_文体广播事业(按照总人口测算）—20080416_不含人员经费系数_2012年年底教育项目调整支出汇总表（程科长）" xfId="2344"/>
    <cellStyle name="差_文体广播事业(按照总人口测算）—20080416_民生政策最低支出需求_2012年年底教育项目调整支出汇总表（程科长）" xfId="2345"/>
    <cellStyle name="千位[" xfId="2346"/>
    <cellStyle name="差_文体广播事业(按照总人口测算）—20080416_县市旗测算-新科目（含人口规模效应）" xfId="2347"/>
    <cellStyle name="好_南水北调工程测算表" xfId="2348"/>
    <cellStyle name="好_2011转移支付预计表" xfId="2349"/>
    <cellStyle name="好_2_2012年年底教育项目调整支出汇总表（程科长）" xfId="2350"/>
    <cellStyle name="差_下文" xfId="2351"/>
    <cellStyle name="千_市直提前告知" xfId="2352"/>
    <cellStyle name="差_下文（表）" xfId="2353"/>
    <cellStyle name="差_下文（表）_2012年年底教育项目调整支出汇总表（程科长）" xfId="2354"/>
    <cellStyle name="差_下文_2012年年底教育项目调整支出汇总表（程科长）" xfId="2355"/>
    <cellStyle name="差_县区合并测算20080421_2012年年底教育项目调整支出汇总表（程科长）" xfId="2356"/>
    <cellStyle name="差_县区合并测算20080421_民生政策最低支出需求" xfId="2357"/>
    <cellStyle name="差_县区合并测算20080421_县市旗测算-新科目（含人口规模效应）" xfId="2358"/>
    <cellStyle name="差_县区合并测算20080421_县市旗测算-新科目（含人口规模效应）_2012年年底教育项目调整支出汇总表（程科长）" xfId="2359"/>
    <cellStyle name="好_Book2" xfId="2360"/>
    <cellStyle name="差_县区合并测算20080423(按照各省比重）_2012年年底教育项目调整支出汇总表（程科长）" xfId="2361"/>
    <cellStyle name="差_县区合并测算20080423(按照各省比重）_不含人员经费系数_2012年年底教育项目调整支出汇总表（程科长）" xfId="2362"/>
    <cellStyle name="差_县区合并测算20080423(按照各省比重）_民生政策最低支出需求" xfId="2363"/>
    <cellStyle name="差_县区合并测算20080423(按照各省比重）_民生政策最低支出需求_2012年年底教育项目调整支出汇总表（程科长）" xfId="2364"/>
    <cellStyle name="差_县区合并测算20080423(按照各省比重）_县市旗测算-新科目（含人口规模效应）_2012年年底教育项目调整支出汇总表（程科长）" xfId="2365"/>
    <cellStyle name="差_县区请示12.23" xfId="2366"/>
    <cellStyle name="好_2008结算与财力(最终)" xfId="2367"/>
    <cellStyle name="差_县区小报告" xfId="2368"/>
    <cellStyle name="差_县市旗测算20080508" xfId="2369"/>
    <cellStyle name="差_县市旗测算20080508_不含人员经费系数_2012年年底教育项目调整支出汇总表（程科长）" xfId="2370"/>
    <cellStyle name="差_县市旗测算20080508_民生政策最低支出需求" xfId="2371"/>
    <cellStyle name="差_县市旗测算20080508_民生政策最低支出需求_2012年年底教育项目调整支出汇总表（程科长）" xfId="2372"/>
    <cellStyle name="差_县市旗测算20080508_县市旗测算-新科目（含人口规模效应）" xfId="2373"/>
    <cellStyle name="差_县市旗测算20080508_县市旗测算-新科目（含人口规模效应）_2012年年底教育项目调整支出汇总表（程科长）" xfId="2374"/>
    <cellStyle name="差_县市旗测算-新科目（20080626）" xfId="2375"/>
    <cellStyle name="差_县市旗测算-新科目（20080626）_2012年年底教育项目调整支出汇总表（程科长）" xfId="2376"/>
    <cellStyle name="差_县市旗测算-新科目（20080626）_民生政策最低支出需求_2012年年底教育项目调整支出汇总表（程科长）" xfId="2377"/>
    <cellStyle name="差_县市旗测算-新科目（20080626）_县市旗测算-新科目（含人口规模效应）_2012年年底教育项目调整支出汇总表（程科长）" xfId="2378"/>
    <cellStyle name="差_县市旗测算-新科目（20080627）_不含人员经费系数" xfId="2379"/>
    <cellStyle name="差_县市旗测算-新科目（20080627）_民生政策最低支出需求_2012年年底教育项目调整支出汇总表（程科长）" xfId="2380"/>
    <cellStyle name="差_县市旗测算-新科目（20080627）_县市旗测算-新科目（含人口规模效应）_2012年年底教育项目调整支出汇总表（程科长）" xfId="2381"/>
    <cellStyle name="差_一审汇总1.27" xfId="2382"/>
    <cellStyle name="差_云南 缺口县区测算(地方填报)" xfId="2383"/>
    <cellStyle name="差_云南 缺口县区测算(地方填报)_2012年年底教育项目调整支出汇总表（程科长）" xfId="2384"/>
    <cellStyle name="差_云南省2008年转移支付测算——州市本级考核部分及政策性测算" xfId="2385"/>
    <cellStyle name="差_云南省2008年转移支付测算——州市本级考核部分及政策性测算_2012年年底教育项目调整支出汇总表（程科长）" xfId="2386"/>
    <cellStyle name="差_增消两税返还" xfId="2387"/>
    <cellStyle name="差_重点民生支出需求测算表社保（农村低保）081112_2012年年底教育项目调整支出汇总表（程科长）" xfId="2388"/>
    <cellStyle name="货_人大汇报5.8_2013年教科文科预算表" xfId="2389"/>
    <cellStyle name="差_转移支付_2012年年底教育项目调整支出汇总表（程科长）" xfId="2390"/>
    <cellStyle name="差_自行调整差异系数顺序_2012年年底教育项目调整支出汇总表（程科长）" xfId="2391"/>
    <cellStyle name="好_财力差异计算表(不含非农业区)" xfId="2392"/>
    <cellStyle name="常" xfId="2393"/>
    <cellStyle name="常_2011结算单定稿" xfId="2394"/>
    <cellStyle name="常_2013年" xfId="2395"/>
    <cellStyle name="常_汇报姜局2.16" xfId="2396"/>
    <cellStyle name="常_基金平衡表2.3" xfId="2397"/>
    <cellStyle name="常_人大汇报5.8_2013年教科文科预算表" xfId="2398"/>
    <cellStyle name="常_市直提前告知_2013年教科文科预算表" xfId="2399"/>
    <cellStyle name="常_一审汇总" xfId="2400"/>
    <cellStyle name="常规 11" xfId="2401"/>
    <cellStyle name="常规 11 2 2" xfId="2402"/>
    <cellStyle name="千位分隔[0] 2" xfId="2403"/>
    <cellStyle name="常规 11_02支出需求及缺口县测算情况" xfId="2404"/>
    <cellStyle name="常规 12" xfId="2405"/>
    <cellStyle name="常规 12 2" xfId="2406"/>
    <cellStyle name="常规 12 3" xfId="2407"/>
    <cellStyle name="常规 12_2012年年底教育项目调整支出汇总表（程科长）" xfId="2408"/>
    <cellStyle name="常规 14" xfId="2409"/>
    <cellStyle name="常规 20" xfId="2410"/>
    <cellStyle name="常规 15" xfId="2411"/>
    <cellStyle name="常规 21" xfId="2412"/>
    <cellStyle name="常规 16" xfId="2413"/>
    <cellStyle name="常规 22" xfId="2414"/>
    <cellStyle name="常规 17" xfId="2415"/>
    <cellStyle name="常规 23" xfId="2416"/>
    <cellStyle name="常规 18" xfId="2417"/>
    <cellStyle name="常规 24" xfId="2418"/>
    <cellStyle name="常规 19" xfId="2419"/>
    <cellStyle name="常规 2 2" xfId="2420"/>
    <cellStyle name="常规 2 3 2" xfId="2421"/>
    <cellStyle name="常规 2 3_2012年年底教育项目调整支出汇总表（程科长）" xfId="2422"/>
    <cellStyle name="常规 2 4" xfId="2423"/>
    <cellStyle name="常规 2 5" xfId="2424"/>
    <cellStyle name="常规 2 5_2012年年底教育项目调整支出汇总表（程科长）" xfId="2425"/>
    <cellStyle name="常规 2 6" xfId="2426"/>
    <cellStyle name="常规 2_1-12月份预测" xfId="2427"/>
    <cellStyle name="常规 31" xfId="2428"/>
    <cellStyle name="常规 26" xfId="2429"/>
    <cellStyle name="常规 32" xfId="2430"/>
    <cellStyle name="常规 27" xfId="2431"/>
    <cellStyle name="常规 28" xfId="2432"/>
    <cellStyle name="常规 29" xfId="2433"/>
    <cellStyle name="常规 3" xfId="2434"/>
    <cellStyle name="好_县区合并测算20080421_不含人员经费系数" xfId="2435"/>
    <cellStyle name="常规 3 3" xfId="2436"/>
    <cellStyle name="常规 3_05预算类" xfId="2437"/>
    <cellStyle name="常规 5" xfId="2438"/>
    <cellStyle name="常规 6" xfId="2439"/>
    <cellStyle name="常规 7" xfId="2440"/>
    <cellStyle name="好_20101014国资收入安排项目" xfId="2441"/>
    <cellStyle name="常规 78" xfId="2442"/>
    <cellStyle name="常规 8" xfId="2443"/>
    <cellStyle name="常规 9" xfId="2444"/>
    <cellStyle name="常规_2005征收任务12月9" xfId="2445"/>
    <cellStyle name="常规_2007年预算定稿" xfId="2446"/>
    <cellStyle name="好_商品交易所2006--2008年税收_2012年年底教育项目调整支出汇总表（程科长）" xfId="2447"/>
    <cellStyle name="常规_2010年预算调整表3" xfId="2448"/>
    <cellStyle name="常规_2011年预算业务专项经费审核表（第十一稿）下达" xfId="2449"/>
    <cellStyle name="常规_安阳9月分析表 2" xfId="2450"/>
    <cellStyle name="常规_录入表" xfId="2451"/>
    <cellStyle name="常规_收入" xfId="2452"/>
    <cellStyle name="超链接 2" xfId="2453"/>
    <cellStyle name="分级显示行_1_13区汇总" xfId="2454"/>
    <cellStyle name="千_NJ09-05_人大汇报5.8" xfId="2455"/>
    <cellStyle name="好_00省级(打印)" xfId="2456"/>
    <cellStyle name="好_00省级(打印)_2012年年底教育项目调整支出汇总表（程科长）" xfId="2457"/>
    <cellStyle name="好_报市长" xfId="2458"/>
    <cellStyle name="好_03昭通" xfId="2459"/>
    <cellStyle name="好_0502通海县" xfId="2460"/>
    <cellStyle name="好_0502通海县_2012年年底教育项目调整支出汇总表（程科长）" xfId="2461"/>
    <cellStyle name="好_05潍坊" xfId="2462"/>
    <cellStyle name="好_07临沂" xfId="2463"/>
    <cellStyle name="好_08年财力预测" xfId="2464"/>
    <cellStyle name="好_09黑龙江" xfId="2465"/>
    <cellStyle name="好_一审汇总1.27" xfId="2466"/>
    <cellStyle name="好_09黑龙江_2012年年底教育项目调整支出汇总表（程科长）" xfId="2467"/>
    <cellStyle name="好_1" xfId="2468"/>
    <cellStyle name="好_1_2012年年底教育项目调整支出汇总表（程科长）" xfId="2469"/>
    <cellStyle name="好_1110洱源县" xfId="2470"/>
    <cellStyle name="好_11大理" xfId="2471"/>
    <cellStyle name="好_12滨州" xfId="2472"/>
    <cellStyle name="好_20 2007年河南结算单" xfId="2473"/>
    <cellStyle name="好_2006年22湖南" xfId="2474"/>
    <cellStyle name="好_2006年22湖南_2012年年底教育项目调整支出汇总表（程科长）" xfId="2475"/>
    <cellStyle name="好_2006年27重庆" xfId="2476"/>
    <cellStyle name="好_2006年28四川" xfId="2477"/>
    <cellStyle name="好_2006年28四川_2012年年底教育项目调整支出汇总表（程科长）" xfId="2478"/>
    <cellStyle name="好_2008年支出调整_2012年年底教育项目调整支出汇总表（程科长）" xfId="2479"/>
    <cellStyle name="好_2006年30云南" xfId="2480"/>
    <cellStyle name="好_2006年33甘肃" xfId="2481"/>
    <cellStyle name="好_2006年34青海" xfId="2482"/>
    <cellStyle name="好_2006年34青海_2012年年底教育项目调整支出汇总表（程科长）" xfId="2483"/>
    <cellStyle name="好_2006年水利统计指标统计表" xfId="2484"/>
    <cellStyle name="好_2006年水利统计指标统计表_2012年年底教育项目调整支出汇总表（程科长）" xfId="2485"/>
    <cellStyle name="好_2007结算与财力(6.2)" xfId="2486"/>
    <cellStyle name="好_2007年市与各县(区)年终决算结算单(草案)080218" xfId="2487"/>
    <cellStyle name="好_2010年全省供养人员_2012年年底教育项目调整支出汇总表（程科长）" xfId="2488"/>
    <cellStyle name="好_2007年收支情况及2008年收支预计表(汇总表)" xfId="2489"/>
    <cellStyle name="好_2007年收支情况及2008年收支预计表(汇总表)_2012年年底教育项目调整支出汇总表（程科长）" xfId="2490"/>
    <cellStyle name="好_2007年中央财政与河南省财政年终决算结算单_2012年年底教育项目调整支出汇总表（程科长）" xfId="2491"/>
    <cellStyle name="好_2007一般预算支出口径剔除表" xfId="2492"/>
    <cellStyle name="好_2008计算资料（8月11日终稿）" xfId="2493"/>
    <cellStyle name="千_NJ17-06_增消两税2012" xfId="2494"/>
    <cellStyle name="好_2008计算资料（8月5）" xfId="2495"/>
    <cellStyle name="好_2008计算资料（8月5）_2012年年底教育项目调整支出汇总表（程科长）" xfId="2496"/>
    <cellStyle name="好_2008结算事项" xfId="2497"/>
    <cellStyle name="好_2008年财政收支预算草案(发地市)" xfId="2498"/>
    <cellStyle name="好_2008年全省汇总收支计算表" xfId="2499"/>
    <cellStyle name="好_2008年市与各县(区)年终决算结算单(草案)" xfId="2500"/>
    <cellStyle name="好_2008年市与各县(区)年终决算结算单定稿" xfId="2501"/>
    <cellStyle name="好_2008年一般预算支出预计" xfId="2502"/>
    <cellStyle name="好_2008年一般预算支出预计_2012年年底教育项目调整支出汇总表（程科长）" xfId="2503"/>
    <cellStyle name="콤마 [0]_BOILER-CO1" xfId="2504"/>
    <cellStyle name="好_2008年预计支出与2007年对比" xfId="2505"/>
    <cellStyle name="好_2008年支出核定" xfId="2506"/>
    <cellStyle name="好_2009年结算（最终）" xfId="2507"/>
    <cellStyle name="好_2009年省对市县转移支付测算表(9.27)" xfId="2508"/>
    <cellStyle name="好_2009年省对市县转移支付测算表(9.27)_2012年年底教育项目调整支出汇总表（程科长）" xfId="2509"/>
    <cellStyle name="好_行政增资" xfId="2510"/>
    <cellStyle name="好_2009年万元表" xfId="2511"/>
    <cellStyle name="好_下文_2012年年底教育项目调整支出汇总表（程科长）" xfId="2512"/>
    <cellStyle name="好_2010结算单定稿" xfId="2513"/>
    <cellStyle name="好_2010年全省供养人员" xfId="2514"/>
    <cellStyle name="好_2010年省对市县结算（最终）" xfId="2515"/>
    <cellStyle name="好_2010年支出变动修改" xfId="2516"/>
    <cellStyle name="好_2010省对市县转移支付测算表(10-21）_2012年年底教育项目调整支出汇总表（程科长）" xfId="2517"/>
    <cellStyle name="好_2012结转明细表" xfId="2518"/>
    <cellStyle name="好_2011.1-6转移支付" xfId="2519"/>
    <cellStyle name="好_2011结算单" xfId="2520"/>
    <cellStyle name="好_2011结算单定稿" xfId="2521"/>
    <cellStyle name="好_2011年财力预测3.14" xfId="2522"/>
    <cellStyle name="好_2011年省对市县结算(3.21)" xfId="2523"/>
    <cellStyle name="好_2012年市本级基建预算（草案）" xfId="2524"/>
    <cellStyle name="好_2012年市本级基建预算（草案）_2012年年底教育项目调整支出汇总表（程科长）" xfId="2525"/>
    <cellStyle name="好_2012年市本级基建预算（草案）20120128_2012年年底教育项目调整支出汇总表（程科长）" xfId="2526"/>
    <cellStyle name="好_20河南(财政部2010年县级基本财力测算数据)_2012年年底教育项目调整支出汇总表（程科长）" xfId="2527"/>
    <cellStyle name="好_20河南_2012年年底教育项目调整支出汇总表（程科长）" xfId="2528"/>
    <cellStyle name="好_22湖南_2012年年底教育项目调整支出汇总表（程科长）" xfId="2529"/>
    <cellStyle name="好_27重庆_2012年年底教育项目调整支出汇总表（程科长）" xfId="2530"/>
    <cellStyle name="好_28四川" xfId="2531"/>
    <cellStyle name="好_28四川_2012年年底教育项目调整支出汇总表（程科长）" xfId="2532"/>
    <cellStyle name="好_30云南_1" xfId="2533"/>
    <cellStyle name="好_33甘肃" xfId="2534"/>
    <cellStyle name="好_34青海_1_2012年年底教育项目调整支出汇总表（程科长）" xfId="2535"/>
    <cellStyle name="好_34青海_2012年年底教育项目调整支出汇总表（程科长）" xfId="2536"/>
    <cellStyle name="好_530629_2006年县级财政报表附表" xfId="2537"/>
    <cellStyle name="好_530629_2006年县级财政报表附表_2012年年底教育项目调整支出汇总表（程科长）" xfId="2538"/>
    <cellStyle name="好_5334_2006年迪庆县级财政报表附表" xfId="2539"/>
    <cellStyle name="好_5334_2006年迪庆县级财政报表附表_2012年年底教育项目调整支出汇总表（程科长）" xfId="2540"/>
    <cellStyle name="好_Book1" xfId="2541"/>
    <cellStyle name="好_Book2_市直提前告知" xfId="2542"/>
    <cellStyle name="好_Book2_市直提前告知_2012年年底教育项目调整支出汇总表（程科长）" xfId="2543"/>
    <cellStyle name="好_M01-2(州市补助收入)_2012年年底教育项目调整支出汇总表（程科长）" xfId="2544"/>
    <cellStyle name="好_Sheet1" xfId="2545"/>
    <cellStyle name="好_安徽 缺口县区测算(地方填报)1" xfId="2546"/>
    <cellStyle name="好_安阳归并体制结算上解数12.14" xfId="2547"/>
    <cellStyle name="好_安阳市2010年财政决算报表" xfId="2548"/>
    <cellStyle name="好_安阳市市直机关调整津贴补贴水平资金审批表＿汇总表" xfId="2549"/>
    <cellStyle name="好_表一" xfId="2550"/>
    <cellStyle name="好_表一_2012年年底教育项目调整支出汇总表（程科长）" xfId="2551"/>
    <cellStyle name="好_不含人员经费系数" xfId="2552"/>
    <cellStyle name="好_财力测算09年" xfId="2553"/>
    <cellStyle name="好_财力测算2011" xfId="2554"/>
    <cellStyle name="好_财力差异计算表(不含非农业区)_2012年年底教育项目调整支出汇总表（程科长）" xfId="2555"/>
    <cellStyle name="好_财政供养人员" xfId="2556"/>
    <cellStyle name="好_财政供养人员_2012年年底教育项目调整支出汇总表（程科长）" xfId="2557"/>
    <cellStyle name="好_测算结果" xfId="2558"/>
    <cellStyle name="好_测算结果_2012年年底教育项目调整支出汇总表（程科长）" xfId="2559"/>
    <cellStyle name="烹拳 [0]_ +Foil &amp; -FOIL &amp; PAPER" xfId="2560"/>
    <cellStyle name="好_测算结果汇总" xfId="2561"/>
    <cellStyle name="好_测算总表_2012年年底教育项目调整支出汇总表（程科长）" xfId="2562"/>
    <cellStyle name="好_城建部门" xfId="2563"/>
    <cellStyle name="好_第一部分：综合全" xfId="2564"/>
    <cellStyle name="好_第一部分：综合全_2012年年底教育项目调整支出汇总表（程科长）" xfId="2565"/>
    <cellStyle name="好_电力公司增值税划转" xfId="2566"/>
    <cellStyle name="好_县区合并测算20080421_县市旗测算-新科目（含人口规模效应）" xfId="2567"/>
    <cellStyle name="好_对口支援江油捐款" xfId="2568"/>
    <cellStyle name="好_分析缺口率" xfId="2569"/>
    <cellStyle name="好_分析缺口率_2012年年底教育项目调整支出汇总表（程科长）" xfId="2570"/>
    <cellStyle name="好_分县成本差异系数_2012年年底教育项目调整支出汇总表（程科长）" xfId="2571"/>
    <cellStyle name="好_分县成本差异系数_不含人员经费系数_2012年年底教育项目调整支出汇总表（程科长）" xfId="2572"/>
    <cellStyle name="好_分县成本差异系数_民生政策最低支出需求" xfId="2573"/>
    <cellStyle name="好_分县成本差异系数_民生政策最低支出需求_2012年年底教育项目调整支出汇总表（程科长）" xfId="2574"/>
    <cellStyle name="好_附表" xfId="2575"/>
    <cellStyle name="好_行政(燃修费)_2012年年底教育项目调整支出汇总表（程科长）" xfId="2576"/>
    <cellStyle name="好_行政(燃修费)_民生政策最低支出需求" xfId="2577"/>
    <cellStyle name="好_行政(燃修费)_县市旗测算-新科目（含人口规模效应）" xfId="2578"/>
    <cellStyle name="好_行政(燃修费)_县市旗测算-新科目（含人口规模效应）_2012年年底教育项目调整支出汇总表（程科长）" xfId="2579"/>
    <cellStyle name="好_行政（人员）" xfId="2580"/>
    <cellStyle name="好_行政（人员）_2012年年底教育项目调整支出汇总表（程科长）" xfId="2581"/>
    <cellStyle name="好_行政（人员）_不含人员经费系数_2012年年底教育项目调整支出汇总表（程科长）" xfId="2582"/>
    <cellStyle name="好_行政（人员）_民生政策最低支出需求" xfId="2583"/>
    <cellStyle name="好_行政（人员）_县市旗测算-新科目（含人口规模效应）" xfId="2584"/>
    <cellStyle name="好_行政（人员）_县市旗测算-新科目（含人口规模效应）_2012年年底教育项目调整支出汇总表（程科长）" xfId="2585"/>
    <cellStyle name="好_行政公检法测算_不含人员经费系数" xfId="2586"/>
    <cellStyle name="好_行政公检法测算_不含人员经费系数_2012年年底教育项目调整支出汇总表（程科长）" xfId="2587"/>
    <cellStyle name="千_NJ18-15_报市长" xfId="2588"/>
    <cellStyle name="好_行政公检法测算_民生政策最低支出需求" xfId="2589"/>
    <cellStyle name="好_行政公检法测算_民生政策最低支出需求_2012年年底教育项目调整支出汇总表（程科长）" xfId="2590"/>
    <cellStyle name="好_教育(按照总人口测算）—20080416_不含人员经费系数_2012年年底教育项目调整支出汇总表（程科长）" xfId="2591"/>
    <cellStyle name="好_河南 缺口县区测算(地方填报)" xfId="2592"/>
    <cellStyle name="好_河南 缺口县区测算(地方填报白)_2012年年底教育项目调整支出汇总表（程科长）" xfId="2593"/>
    <cellStyle name="好_河南省农村义务教育教师绩效工资测算表8-12" xfId="2594"/>
    <cellStyle name="好_核定人数对比" xfId="2595"/>
    <cellStyle name="好_核定人数对比_2012年年底教育项目调整支出汇总表（程科长）" xfId="2596"/>
    <cellStyle name="好_核定人数下发表" xfId="2597"/>
    <cellStyle name="好_核定人数下发表_2012年年底教育项目调整支出汇总表（程科长）" xfId="2598"/>
    <cellStyle name="好_汇报姜局2.16" xfId="2599"/>
    <cellStyle name="好_汇总_2012年年底教育项目调整支出汇总表（程科长）" xfId="2600"/>
    <cellStyle name="好_汇总表" xfId="2601"/>
    <cellStyle name="好_汇总表4" xfId="2602"/>
    <cellStyle name="好_汇总-县级财政报表附表" xfId="2603"/>
    <cellStyle name="好_基础数据" xfId="2604"/>
    <cellStyle name="好_基金平衡表5.8" xfId="2605"/>
    <cellStyle name="好_检验表" xfId="2606"/>
    <cellStyle name="好_检验表（调整后）" xfId="2607"/>
    <cellStyle name="好_检验表_2012年年底教育项目调整支出汇总表（程科长）" xfId="2608"/>
    <cellStyle name="好_教育(按照总人口测算）—20080416" xfId="2609"/>
    <cellStyle name="好_教育(按照总人口测算）—20080416_2012年年底教育项目调整支出汇总表（程科长）" xfId="2610"/>
    <cellStyle name="好_教育(按照总人口测算）—20080416_不含人员经费系数" xfId="2611"/>
    <cellStyle name="好_教育(按照总人口测算）—20080416_民生政策最低支出需求" xfId="2612"/>
    <cellStyle name="好_教育(按照总人口测算）—20080416_县市旗测算-新科目（含人口规模效应）" xfId="2613"/>
    <cellStyle name="好_教育(按照总人口测算）—20080416_县市旗测算-新科目（含人口规模效应）_2012年年底教育项目调整支出汇总表（程科长）" xfId="2614"/>
    <cellStyle name="好_接转" xfId="2615"/>
    <cellStyle name="好_津补贴保障测算（2010.3.19）" xfId="2616"/>
    <cellStyle name="好_矿务局" xfId="2617"/>
    <cellStyle name="好_矿务局_2012年年底教育项目调整支出汇总表（程科长）" xfId="2618"/>
    <cellStyle name="好_民生政策最低支出需求" xfId="2619"/>
    <cellStyle name="好_农林水和城市维护标准支出20080505－县区合计" xfId="2620"/>
    <cellStyle name="好_农林水和城市维护标准支出20080505－县区合计_2012年年底教育项目调整支出汇总表（程科长）" xfId="2621"/>
    <cellStyle name="好_农林水和城市维护标准支出20080505－县区合计_不含人员经费系数_2012年年底教育项目调整支出汇总表（程科长）" xfId="2622"/>
    <cellStyle name="好_农林水和城市维护标准支出20080505－县区合计_民生政策最低支出需求" xfId="2623"/>
    <cellStyle name="好_农林水和城市维护标准支出20080505－县区合计_民生政策最低支出需求_2012年年底教育项目调整支出汇总表（程科长）" xfId="2624"/>
    <cellStyle name="好_农林水和城市维护标准支出20080505－县区合计_县市旗测算-新科目（含人口规模效应）" xfId="2625"/>
    <cellStyle name="好_农林水和城市维护标准支出20080505－县区合计_县市旗测算-新科目（含人口规模效应）_2012年年底教育项目调整支出汇总表（程科长）" xfId="2626"/>
    <cellStyle name="好_平邑" xfId="2627"/>
    <cellStyle name="好_其他部门(按照总人口测算）—20080416" xfId="2628"/>
    <cellStyle name="好_其他部门(按照总人口测算）—20080416_2012年年底教育项目调整支出汇总表（程科长）" xfId="2629"/>
    <cellStyle name="好_其他部门(按照总人口测算）—20080416_不含人员经费系数" xfId="2630"/>
    <cellStyle name="好_其他部门(按照总人口测算）—20080416_不含人员经费系数_2012年年底教育项目调整支出汇总表（程科长）" xfId="2631"/>
    <cellStyle name="好_其他部门(按照总人口测算）—20080416_民生政策最低支出需求" xfId="2632"/>
    <cellStyle name="好_其他部门(按照总人口测算）—20080416_民生政策最低支出需求_2012年年底教育项目调整支出汇总表（程科长）" xfId="2633"/>
    <cellStyle name="好_其他部门(按照总人口测算）—20080416_县市旗测算-新科目（含人口规模效应）" xfId="2634"/>
    <cellStyle name="千_NJ18-15_一审汇总1.27" xfId="2635"/>
    <cellStyle name="好_其他部门(按照总人口测算）—20080416_县市旗测算-新科目（含人口规模效应）_2012年年底教育项目调整支出汇总表（程科长）" xfId="2636"/>
    <cellStyle name="好_缺口县区测算（11.13）" xfId="2637"/>
    <cellStyle name="好_缺口县区测算（11.13）_2012年年底教育项目调整支出汇总表（程科长）" xfId="2638"/>
    <cellStyle name="好_缺口县区测算(按2007支出增长25%测算)_2012年年底教育项目调整支出汇总表（程科长）" xfId="2639"/>
    <cellStyle name="好_缺口县区测算(按核定人数)" xfId="2640"/>
    <cellStyle name="好_缺口县区测算(按核定人数)_2012年年底教育项目调整支出汇总表（程科长）" xfId="2641"/>
    <cellStyle name="好_缺口县区测算(财政部标准)" xfId="2642"/>
    <cellStyle name="好_缺口县区测算(财政部标准)_2012年年底教育项目调整支出汇总表（程科长）" xfId="2643"/>
    <cellStyle name="好_缺口县区测算_2012年年底教育项目调整支出汇总表（程科长）" xfId="2644"/>
    <cellStyle name="好_缺口消化情况" xfId="2645"/>
    <cellStyle name="好_缺口消化情况_2012年年底教育项目调整支出汇总表（程科长）" xfId="2646"/>
    <cellStyle name="千_NJ17-06_一审汇总" xfId="2647"/>
    <cellStyle name="好_人员工资和公用经费" xfId="2648"/>
    <cellStyle name="好_人员工资和公用经费_2012年年底教育项目调整支出汇总表（程科长）" xfId="2649"/>
    <cellStyle name="好_人员工资和公用经费2" xfId="2650"/>
    <cellStyle name="好_人员工资和公用经费2_2012年年底教育项目调整支出汇总表（程科长）" xfId="2651"/>
    <cellStyle name="好_人员工资和公用经费3" xfId="2652"/>
    <cellStyle name="好_山东省民生支出标准_2012年年底教育项目调整支出汇总表（程科长）" xfId="2653"/>
    <cellStyle name="好_省定集聚区收入基数" xfId="2654"/>
    <cellStyle name="好_市辖区测算20080510" xfId="2655"/>
    <cellStyle name="好_市辖区测算20080510_不含人员经费系数" xfId="2656"/>
    <cellStyle name="好_市辖区测算20080510_不含人员经费系数_2012年年底教育项目调整支出汇总表（程科长）" xfId="2657"/>
    <cellStyle name="好_市辖区测算20080510_民生政策最低支出需求" xfId="2658"/>
    <cellStyle name="好_市辖区测算20080510_民生政策最低支出需求_2012年年底教育项目调整支出汇总表（程科长）" xfId="2659"/>
    <cellStyle name="好_市辖区测算20080510_县市旗测算-新科目（含人口规模效应）" xfId="2660"/>
    <cellStyle name="好_市辖区测算-新科目（20080626）" xfId="2661"/>
    <cellStyle name="好_市辖区测算-新科目（20080626）_不含人员经费系数" xfId="2662"/>
    <cellStyle name="好_市辖区测算-新科目（20080626）_不含人员经费系数_2012年年底教育项目调整支出汇总表（程科长）" xfId="2663"/>
    <cellStyle name="好_市辖区测算-新科目（20080626）_民生政策最低支出需求" xfId="2664"/>
    <cellStyle name="好_市辖区测算-新科目（20080626）_民生政策最低支出需求_2012年年底教育项目调整支出汇总表（程科长）" xfId="2665"/>
    <cellStyle name="好_市辖区测算-新科目（20080626）_县市旗测算-新科目（含人口规模效应）_2012年年底教育项目调整支出汇总表（程科长）" xfId="2666"/>
    <cellStyle name="好_市直提前告知" xfId="2667"/>
    <cellStyle name="好_市直提前告知_2012年年底教育项目调整支出汇总表（程科长）" xfId="2668"/>
    <cellStyle name="好_同德" xfId="2669"/>
    <cellStyle name="好_危改资金测算" xfId="2670"/>
    <cellStyle name="好_危改资金测算_2012年年底教育项目调整支出汇总表（程科长）" xfId="2671"/>
    <cellStyle name="好_卫生(按照总人口测算）—20080416" xfId="2672"/>
    <cellStyle name="好_卫生(按照总人口测算）—20080416_不含人员经费系数" xfId="2673"/>
    <cellStyle name="好_卫生(按照总人口测算）—20080416_不含人员经费系数_2012年年底教育项目调整支出汇总表（程科长）" xfId="2674"/>
    <cellStyle name="好_卫生(按照总人口测算）—20080416_民生政策最低支出需求" xfId="2675"/>
    <cellStyle name="好_卫生(按照总人口测算）—20080416_县市旗测算-新科目（含人口规模效应）" xfId="2676"/>
    <cellStyle name="好_卫生部门" xfId="2677"/>
    <cellStyle name="好_卫生部门_2012年年底教育项目调整支出汇总表（程科长）" xfId="2678"/>
    <cellStyle name="好_文体广播部门" xfId="2679"/>
    <cellStyle name="好_文体广播事业(按照总人口测算）—20080416_2012年年底教育项目调整支出汇总表（程科长）" xfId="2680"/>
    <cellStyle name="好_文体广播事业(按照总人口测算）—20080416_不含人员经费系数" xfId="2681"/>
    <cellStyle name="好_文体广播事业(按照总人口测算）—20080416_民生政策最低支出需求" xfId="2682"/>
    <cellStyle name="好_文体广播事业(按照总人口测算）—20080416_民生政策最低支出需求_2012年年底教育项目调整支出汇总表（程科长）" xfId="2683"/>
    <cellStyle name="好_文体广播事业(按照总人口测算）—20080416_县市旗测算-新科目（含人口规模效应）" xfId="2684"/>
    <cellStyle name="好_文体广播事业(按照总人口测算）—20080416_县市旗测算-新科目（含人口规模效应）_2012年年底教育项目调整支出汇总表（程科长）" xfId="2685"/>
    <cellStyle name="好_下文（表）" xfId="2686"/>
    <cellStyle name="好_下文（表）_2012年年底教育项目调整支出汇总表（程科长）" xfId="2687"/>
    <cellStyle name="千_NJ17-06_一审汇总1.27" xfId="2688"/>
    <cellStyle name="好_县区合并测算20080421_不含人员经费系数_2012年年底教育项目调整支出汇总表（程科长）" xfId="2689"/>
    <cellStyle name="好_县区合并测算20080421_民生政策最低支出需求" xfId="2690"/>
    <cellStyle name="好_县区合并测算20080421_民生政策最低支出需求_2012年年底教育项目调整支出汇总表（程科长）" xfId="2691"/>
    <cellStyle name="好_县区合并测算20080423(按照各省比重）" xfId="2692"/>
    <cellStyle name="好_县区合并测算20080423(按照各省比重）_2012年年底教育项目调整支出汇总表（程科长）" xfId="2693"/>
    <cellStyle name="好_县区合并测算20080423(按照各省比重）_不含人员经费系数_2012年年底教育项目调整支出汇总表（程科长）" xfId="2694"/>
    <cellStyle name="好_县区合并测算20080423(按照各省比重）_县市旗测算-新科目（含人口规模效应）_2012年年底教育项目调整支出汇总表（程科长）" xfId="2695"/>
    <cellStyle name="好_县区请示12.23" xfId="2696"/>
    <cellStyle name="好_县区小报告" xfId="2697"/>
    <cellStyle name="好_县市旗测算20080508_2012年年底教育项目调整支出汇总表（程科长）" xfId="2698"/>
    <cellStyle name="好_县市旗测算20080508_民生政策最低支出需求" xfId="2699"/>
    <cellStyle name="好_县市旗测算20080508_民生政策最低支出需求_2012年年底教育项目调整支出汇总表（程科长）" xfId="2700"/>
    <cellStyle name="普通" xfId="2701"/>
    <cellStyle name="好_县市旗测算20080508_县市旗测算-新科目（含人口规模效应）" xfId="2702"/>
    <cellStyle name="好_县市旗测算20080508_县市旗测算-新科目（含人口规模效应）_2012年年底教育项目调整支出汇总表（程科长）" xfId="2703"/>
    <cellStyle name="好_县市旗测算-新科目（20080626）_民生政策最低支出需求" xfId="2704"/>
    <cellStyle name="货_NJ18-15_2011结算单定稿" xfId="2705"/>
    <cellStyle name="好_县市旗测算-新科目（20080626）_民生政策最低支出需求_2012年年底教育项目调整支出汇总表（程科长）" xfId="2706"/>
    <cellStyle name="好_县市旗测算-新科目（20080626）_县市旗测算-新科目（含人口规模效应）" xfId="2707"/>
    <cellStyle name="好_县市旗测算-新科目（20080626）_县市旗测算-新科目（含人口规模效应）_2012年年底教育项目调整支出汇总表（程科长）" xfId="2708"/>
    <cellStyle name="好_县市旗测算-新科目（20080627）_不含人员经费系数" xfId="2709"/>
    <cellStyle name="好_县市旗测算-新科目（20080627）_民生政策最低支出需求" xfId="2710"/>
    <cellStyle name="好_一般预算支出口径剔除表" xfId="2711"/>
    <cellStyle name="好_云南 缺口县区测算(地方填报)" xfId="2712"/>
    <cellStyle name="好_云南省2008年转移支付测算——州市本级考核部分及政策性测算" xfId="2713"/>
    <cellStyle name="好_云南省2008年转移支付测算——州市本级考核部分及政策性测算_2012年年底教育项目调整支出汇总表（程科长）" xfId="2714"/>
    <cellStyle name="好_增消两税返还_2012年年底教育项目调整支出汇总表（程科长）" xfId="2715"/>
    <cellStyle name="好_重点民生支出需求测算表社保（农村低保）081112_2012年年底教育项目调整支出汇总表（程科长）" xfId="2716"/>
    <cellStyle name="好_转移支付_2012年年底教育项目调整支出汇总表（程科长）" xfId="2717"/>
    <cellStyle name="好_自行调整差异系数顺序_2012年年底教育项目调整支出汇总表（程科长）" xfId="2718"/>
    <cellStyle name="好_总人口" xfId="2719"/>
    <cellStyle name="好_总人口_2012年年底教育项目调整支出汇总表（程科长）" xfId="2720"/>
    <cellStyle name="后继超级链接" xfId="2721"/>
    <cellStyle name="后继超链接" xfId="2722"/>
    <cellStyle name="货" xfId="2723"/>
    <cellStyle name="货_2011结算单定稿" xfId="2724"/>
    <cellStyle name="货_2013年" xfId="2725"/>
    <cellStyle name="货_NJ18-15_市直提前告知" xfId="2726"/>
    <cellStyle name="货_NJ18-15_2013年" xfId="2727"/>
    <cellStyle name="货_NJ18-15_报市长" xfId="2728"/>
    <cellStyle name="货_NJ18-15_汇报姜局2.16" xfId="2729"/>
    <cellStyle name="货_NJ18-15_基金平衡表2.3" xfId="2730"/>
    <cellStyle name="货_NJ18-15_基金平衡表5.8" xfId="2731"/>
    <cellStyle name="货_NJ18-15_一审汇总" xfId="2732"/>
    <cellStyle name="货_汇报姜局2.16" xfId="2733"/>
    <cellStyle name="货_基金平衡表2.3" xfId="2734"/>
    <cellStyle name="货_基金平衡表5.8" xfId="2735"/>
    <cellStyle name="货_市直提前告知" xfId="2736"/>
    <cellStyle name="货_一审汇总1.27" xfId="2737"/>
    <cellStyle name="货_增消两税2012" xfId="2738"/>
    <cellStyle name="货币 3_2011项目" xfId="2739"/>
    <cellStyle name="货币[" xfId="2740"/>
    <cellStyle name="霓付 [0]_ +Foil &amp; -FOIL &amp; PAPER" xfId="2741"/>
    <cellStyle name="霓付_ +Foil &amp; -FOIL &amp; PAPER" xfId="2742"/>
    <cellStyle name="千" xfId="2743"/>
    <cellStyle name="千_NJ09-05" xfId="2744"/>
    <cellStyle name="千_NJ09-05_2011结算单定稿" xfId="2745"/>
    <cellStyle name="千_NJ09-05_2013年" xfId="2746"/>
    <cellStyle name="千_NJ09-05_报市长" xfId="2747"/>
    <cellStyle name="千_NJ09-05_汇报姜局2.16" xfId="2748"/>
    <cellStyle name="千_NJ09-05_基金平衡表2.3" xfId="2749"/>
    <cellStyle name="千_NJ09-05_一审汇总" xfId="2750"/>
    <cellStyle name="千_NJ09-05_一审汇总1.27" xfId="2751"/>
    <cellStyle name="千_NJ17-06" xfId="2752"/>
    <cellStyle name="千_NJ17-06_2013年" xfId="2753"/>
    <cellStyle name="千_NJ17-06_报市长" xfId="2754"/>
    <cellStyle name="千_NJ17-06_汇报姜局2.16" xfId="2755"/>
    <cellStyle name="千_NJ17-06_基金平衡表5.8" xfId="2756"/>
    <cellStyle name="千_NJ17-06_人大汇报5.8_2013年教科文科预算表" xfId="2757"/>
    <cellStyle name="千_NJ17-06_市直提前告知" xfId="2758"/>
    <cellStyle name="千_NJ17-06_市直提前告知_2013年教科文科预算表" xfId="2759"/>
    <cellStyle name="千_NJ17-26_一审汇总1.27" xfId="2760"/>
    <cellStyle name="千_NJ17-24" xfId="2761"/>
    <cellStyle name="千_NJ17-24_2013年" xfId="2762"/>
    <cellStyle name="千_NJ17-24_人大汇报5.8" xfId="2763"/>
    <cellStyle name="千_NJ17-24_人大汇报5.8_2013年教科文科预算表" xfId="2764"/>
    <cellStyle name="千_NJ17-24_市直提前告知" xfId="2765"/>
    <cellStyle name="千_NJ17-24_市直提前告知_2013年教科文科预算表" xfId="2766"/>
    <cellStyle name="千_NJ17-24_一审汇总" xfId="2767"/>
    <cellStyle name="千_NJ17-26_2011结算单定稿" xfId="2768"/>
    <cellStyle name="千_NJ17-26_报市长" xfId="2769"/>
    <cellStyle name="千_NJ17-26_市直提前告知" xfId="2770"/>
    <cellStyle name="千_NJ17-26_市直提前告知_2013年教科文科预算表" xfId="2771"/>
    <cellStyle name="千_NJ18-15_2013年" xfId="2772"/>
    <cellStyle name="千_NJ18-15_汇报姜局2.16" xfId="2773"/>
    <cellStyle name="千_NJ18-15_基金平衡表2.3" xfId="2774"/>
    <cellStyle name="千_NJ18-15_基金平衡表5.8" xfId="2775"/>
    <cellStyle name="千_NJ18-15_人大汇报5.8" xfId="2776"/>
    <cellStyle name="千_NJ18-15_市直提前告知_2013年教科文科预算表" xfId="2777"/>
    <cellStyle name="千_NJ18-15_一审汇总" xfId="2778"/>
    <cellStyle name="千_报市长" xfId="2779"/>
    <cellStyle name="千_基金平衡表5.8" xfId="2780"/>
    <cellStyle name="千_人大汇报5.8" xfId="2781"/>
    <cellStyle name="千_市直提前告知_2013年教科文科预算表" xfId="2782"/>
    <cellStyle name="千_一审汇总" xfId="2783"/>
    <cellStyle name="千_一审汇总1.27" xfId="2784"/>
    <cellStyle name="千分位[0]" xfId="2785"/>
    <cellStyle name="千位[0]" xfId="2786"/>
    <cellStyle name="千位分隔 2" xfId="2787"/>
    <cellStyle name="千位分隔[0] 3" xfId="2788"/>
    <cellStyle name="千位分隔[0] 4" xfId="2789"/>
    <cellStyle name="千位分隔[0] 6" xfId="2790"/>
    <cellStyle name="千位分季_新建 Microsoft Excel 工作表" xfId="2791"/>
    <cellStyle name="钎霖_4岿角利" xfId="2792"/>
    <cellStyle name="强调 1" xfId="2793"/>
    <cellStyle name="强调 3" xfId="2794"/>
    <cellStyle name="数字" xfId="2795"/>
    <cellStyle name="小数" xfId="2796"/>
    <cellStyle name="样式 1 2" xfId="2797"/>
    <cellStyle name="콤마_BOILER-CO1" xfId="2798"/>
    <cellStyle name="표준_0N-HANDLING " xfId="2799"/>
    <cellStyle name="常规_安阳9月分析表" xfId="2800"/>
    <cellStyle name="常规_2011年预算执行及2012年收支预算（基金）" xfId="2801"/>
    <cellStyle name="常规 77" xfId="2802"/>
    <cellStyle name="常规_2011年预算表格（安阳县）" xfId="2803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6" Type="http://schemas.openxmlformats.org/officeDocument/2006/relationships/styles" Target="styles.xml"/><Relationship Id="rId25" Type="http://schemas.openxmlformats.org/officeDocument/2006/relationships/sharedStrings" Target="sharedStrings.xml"/><Relationship Id="rId24" Type="http://schemas.openxmlformats.org/officeDocument/2006/relationships/theme" Target="theme/theme1.xml"/><Relationship Id="rId23" Type="http://schemas.openxmlformats.org/officeDocument/2006/relationships/externalLink" Target="externalLinks/externalLink9.xml"/><Relationship Id="rId22" Type="http://schemas.openxmlformats.org/officeDocument/2006/relationships/externalLink" Target="externalLinks/externalLink8.xml"/><Relationship Id="rId21" Type="http://schemas.openxmlformats.org/officeDocument/2006/relationships/externalLink" Target="externalLinks/externalLink7.xml"/><Relationship Id="rId20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5.xml"/><Relationship Id="rId18" Type="http://schemas.openxmlformats.org/officeDocument/2006/relationships/externalLink" Target="externalLinks/externalLink4.xml"/><Relationship Id="rId17" Type="http://schemas.openxmlformats.org/officeDocument/2006/relationships/externalLink" Target="externalLinks/externalLink3.xml"/><Relationship Id="rId1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.xml"/><Relationship Id="rId14" Type="http://schemas.openxmlformats.org/officeDocument/2006/relationships/customXml" Target="../customXml/item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9044;&#31639;\2011\My%20Documents\&#36716;&#31227;&#25903;&#20184;\2009\Documents%20and%20Settings\lp\&#26700;&#38754;\&#21021;&#27493;&#27979;&#31639;&#32467;&#26524;\&#24503;&#24030;&#21150;\&#25910;&#20837;&#36136;&#37327;&#25913;&#21892;\&#19968;&#33324;&#39044;&#31639;&#25910;&#20837;&#21344;GDP&#24773;&#20917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9044;&#31639;\2011\Documents%20and%20Settings\Owner\&#26700;&#38754;\&#21439;&#21306;&#23545;&#36134;\&#25552;&#21069;&#21578;&#30693;.&#23433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RKET\2000Project\National%20Flood%20Warning\&#39547;&#39532;&#24215;\&#36164;&#23457;\WINDOWS\TEMP\MP-97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wner\My%20Documents\&#20538;&#21153;&#25187;&#2745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caiqiang\My%20Documents\&#21439;&#20065;&#36130;&#25919;&#22256;&#38590;&#27979;&#31639;&#26041;&#26696;\&#26041;&#26696;&#19977;&#31295;\&#26041;&#26696;&#20108;&#31295;\&#35774;&#22791;\&#21407;&#22987;\814\20%20&#36816;&#36755;&#20844;&#2149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一般预算收入"/>
      <sheetName val="C01-1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第一批 (3)"/>
      <sheetName val="中央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p-team 1"/>
      <sheetName val="Mp-team 3"/>
      <sheetName val="xxxxxx"/>
      <sheetName val="Mp-team 2"/>
      <sheetName val="Mp-team 4"/>
      <sheetName val="Mp-Automation College "/>
      <sheetName val="Mp-Project&amp;A.C.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P10120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2006 (2)"/>
      <sheetName val="Mp-team 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18原材料"/>
      <sheetName val="23产成品"/>
      <sheetName val="24在产品"/>
      <sheetName val="长期投资汇总表"/>
      <sheetName val="36其他长投"/>
      <sheetName val="固定资产汇总表"/>
      <sheetName val="41机器设备"/>
      <sheetName val="42车辆"/>
      <sheetName val="流动负债汇总表"/>
      <sheetName val="58应付帐"/>
      <sheetName val="59预收款"/>
      <sheetName val="61其他应付"/>
      <sheetName val="62应付工资"/>
      <sheetName val="63应付福利费"/>
      <sheetName val="64应交税金"/>
      <sheetName val="应付利润"/>
      <sheetName val="其他应交款"/>
      <sheetName val="67预提费"/>
      <sheetName val="长期负债汇总表"/>
      <sheetName val="71长期借款"/>
      <sheetName val="XL4Popp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基础编码"/>
      <sheetName val="2002年一般预算收入"/>
      <sheetName val="财政供养人员增幅"/>
      <sheetName val="工商税收"/>
      <sheetName val="C01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48576"/>
  <sheetViews>
    <sheetView tabSelected="1" workbookViewId="0">
      <selection activeCell="O17" sqref="O17"/>
    </sheetView>
  </sheetViews>
  <sheetFormatPr defaultColWidth="9" defaultRowHeight="13.5" customHeight="1"/>
  <cols>
    <col min="1" max="1" width="33.875" style="182" customWidth="1"/>
    <col min="2" max="4" width="11.125" style="182" customWidth="1"/>
    <col min="5" max="5" width="30.125" style="182" customWidth="1"/>
    <col min="6" max="7" width="10.75" style="182" customWidth="1"/>
    <col min="8" max="8" width="10.875" style="182" customWidth="1"/>
    <col min="9" max="9" width="8.75" style="182" hidden="1" customWidth="1"/>
    <col min="10" max="11" width="9" style="182" hidden="1" customWidth="1"/>
    <col min="12" max="12" width="9" style="182"/>
    <col min="13" max="13" width="14.125" style="182"/>
    <col min="14" max="16384" width="9" style="182"/>
  </cols>
  <sheetData>
    <row r="1" s="182" customFormat="1" ht="22.5" customHeight="1" spans="1:8">
      <c r="A1" s="244" t="s">
        <v>0</v>
      </c>
      <c r="B1" s="245"/>
      <c r="C1" s="245"/>
      <c r="D1" s="245"/>
      <c r="E1" s="245"/>
      <c r="F1" s="245"/>
      <c r="G1" s="245"/>
      <c r="H1" s="245"/>
    </row>
    <row r="2" s="240" customFormat="1" ht="29.25" customHeight="1" spans="1:9">
      <c r="A2" s="246" t="s">
        <v>1</v>
      </c>
      <c r="B2" s="246"/>
      <c r="C2" s="246"/>
      <c r="D2" s="246"/>
      <c r="E2" s="246"/>
      <c r="F2" s="246"/>
      <c r="G2" s="246"/>
      <c r="H2" s="246"/>
      <c r="I2" s="271"/>
    </row>
    <row r="3" s="241" customFormat="1" ht="21.75" customHeight="1" spans="1:9">
      <c r="A3" s="247"/>
      <c r="B3" s="248"/>
      <c r="C3" s="248"/>
      <c r="D3" s="248"/>
      <c r="E3" s="248"/>
      <c r="F3" s="248"/>
      <c r="G3" s="248"/>
      <c r="H3" s="249" t="s">
        <v>2</v>
      </c>
      <c r="I3" s="272"/>
    </row>
    <row r="4" s="182" customFormat="1" ht="36" customHeight="1" spans="1:11">
      <c r="A4" s="250" t="s">
        <v>3</v>
      </c>
      <c r="B4" s="251" t="s">
        <v>4</v>
      </c>
      <c r="C4" s="251" t="s">
        <v>5</v>
      </c>
      <c r="D4" s="251" t="s">
        <v>6</v>
      </c>
      <c r="E4" s="252" t="s">
        <v>7</v>
      </c>
      <c r="F4" s="251" t="s">
        <v>4</v>
      </c>
      <c r="G4" s="251" t="s">
        <v>5</v>
      </c>
      <c r="H4" s="251" t="s">
        <v>6</v>
      </c>
      <c r="I4" s="251" t="s">
        <v>8</v>
      </c>
      <c r="J4" s="251" t="s">
        <v>9</v>
      </c>
      <c r="K4" s="251" t="s">
        <v>10</v>
      </c>
    </row>
    <row r="5" s="182" customFormat="1" ht="24" customHeight="1" spans="1:9">
      <c r="A5" s="250" t="s">
        <v>11</v>
      </c>
      <c r="B5" s="253">
        <f>B6+B25+B31</f>
        <v>167336</v>
      </c>
      <c r="C5" s="253">
        <f>C6+C25+C31</f>
        <v>165910</v>
      </c>
      <c r="D5" s="254">
        <f>C5-B5</f>
        <v>-1426</v>
      </c>
      <c r="E5" s="252" t="s">
        <v>12</v>
      </c>
      <c r="F5" s="253">
        <f>F6+F25+F31</f>
        <v>167336</v>
      </c>
      <c r="G5" s="253">
        <f>G6+G25+G31</f>
        <v>165910</v>
      </c>
      <c r="H5" s="253">
        <f>G5-F5</f>
        <v>-1426</v>
      </c>
      <c r="I5" s="273"/>
    </row>
    <row r="6" s="242" customFormat="1" ht="24" customHeight="1" spans="1:9">
      <c r="A6" s="255" t="s">
        <v>13</v>
      </c>
      <c r="B6" s="256">
        <f>B7+B11</f>
        <v>97157</v>
      </c>
      <c r="C6" s="256">
        <f>C7+C11</f>
        <v>108910</v>
      </c>
      <c r="D6" s="254">
        <f>C6-B6</f>
        <v>11753</v>
      </c>
      <c r="E6" s="257" t="s">
        <v>14</v>
      </c>
      <c r="F6" s="256">
        <f>F7+F15</f>
        <v>97157</v>
      </c>
      <c r="G6" s="256">
        <f>G7+G15</f>
        <v>108910</v>
      </c>
      <c r="H6" s="253">
        <f t="shared" ref="H6:H37" si="0">G6-F6</f>
        <v>11753</v>
      </c>
      <c r="I6" s="273"/>
    </row>
    <row r="7" s="242" customFormat="1" ht="24" customHeight="1" spans="1:8">
      <c r="A7" s="255" t="s">
        <v>15</v>
      </c>
      <c r="B7" s="256">
        <f>B8+B9</f>
        <v>76649</v>
      </c>
      <c r="C7" s="258">
        <f>C8+C9</f>
        <v>81275</v>
      </c>
      <c r="D7" s="254">
        <f>C7-B7</f>
        <v>4626</v>
      </c>
      <c r="E7" s="257" t="s">
        <v>16</v>
      </c>
      <c r="F7" s="256">
        <f>F8+F9+F10+F11+F12+F14</f>
        <v>66695</v>
      </c>
      <c r="G7" s="256">
        <f>G8+G9+G10+G11+G12+G14</f>
        <v>84505</v>
      </c>
      <c r="H7" s="253">
        <f t="shared" si="0"/>
        <v>17810</v>
      </c>
    </row>
    <row r="8" s="182" customFormat="1" ht="24" customHeight="1" spans="1:9">
      <c r="A8" s="259" t="s">
        <v>17</v>
      </c>
      <c r="B8" s="256">
        <v>53120</v>
      </c>
      <c r="C8" s="256">
        <v>56778</v>
      </c>
      <c r="D8" s="254">
        <f>C8-B8</f>
        <v>3658</v>
      </c>
      <c r="E8" s="259" t="s">
        <v>18</v>
      </c>
      <c r="F8" s="256">
        <v>19301</v>
      </c>
      <c r="G8" s="256">
        <v>17400</v>
      </c>
      <c r="H8" s="253">
        <f t="shared" si="0"/>
        <v>-1901</v>
      </c>
      <c r="I8" s="273"/>
    </row>
    <row r="9" s="182" customFormat="1" ht="24" customHeight="1" spans="1:9">
      <c r="A9" s="259" t="s">
        <v>19</v>
      </c>
      <c r="B9" s="256">
        <v>23529</v>
      </c>
      <c r="C9" s="256">
        <v>24497</v>
      </c>
      <c r="D9" s="254">
        <f>C9-B9</f>
        <v>968</v>
      </c>
      <c r="E9" s="259" t="s">
        <v>20</v>
      </c>
      <c r="F9" s="256">
        <v>382</v>
      </c>
      <c r="G9" s="256">
        <v>252</v>
      </c>
      <c r="H9" s="253">
        <f t="shared" si="0"/>
        <v>-130</v>
      </c>
      <c r="I9" s="273"/>
    </row>
    <row r="10" s="182" customFormat="1" ht="24" customHeight="1" spans="1:9">
      <c r="A10" s="259"/>
      <c r="B10" s="256"/>
      <c r="C10" s="256"/>
      <c r="D10" s="254"/>
      <c r="E10" s="259" t="s">
        <v>21</v>
      </c>
      <c r="F10" s="256">
        <v>401</v>
      </c>
      <c r="G10" s="256">
        <v>599</v>
      </c>
      <c r="H10" s="253">
        <f t="shared" si="0"/>
        <v>198</v>
      </c>
      <c r="I10" s="273"/>
    </row>
    <row r="11" s="182" customFormat="1" ht="24" customHeight="1" spans="1:9">
      <c r="A11" s="255" t="s">
        <v>22</v>
      </c>
      <c r="B11" s="260">
        <f>B12+B16+B20+B23+B24+B19</f>
        <v>20508</v>
      </c>
      <c r="C11" s="261">
        <f>C12+C16+C20+C23+C24+C19</f>
        <v>27635</v>
      </c>
      <c r="D11" s="254">
        <f>C11-B11</f>
        <v>7127</v>
      </c>
      <c r="E11" s="259" t="s">
        <v>23</v>
      </c>
      <c r="F11" s="258">
        <v>42950</v>
      </c>
      <c r="G11" s="258">
        <v>60166</v>
      </c>
      <c r="H11" s="253">
        <f t="shared" si="0"/>
        <v>17216</v>
      </c>
      <c r="I11" s="273"/>
    </row>
    <row r="12" s="182" customFormat="1" ht="24" customHeight="1" spans="1:9">
      <c r="A12" s="255" t="s">
        <v>24</v>
      </c>
      <c r="B12" s="262">
        <f>B13+B14+B15</f>
        <v>8508</v>
      </c>
      <c r="C12" s="262">
        <f>C13+C14+C15</f>
        <v>12747</v>
      </c>
      <c r="D12" s="254">
        <f>C12-B12</f>
        <v>4239</v>
      </c>
      <c r="E12" s="262" t="s">
        <v>25</v>
      </c>
      <c r="F12" s="256">
        <v>700</v>
      </c>
      <c r="G12" s="256">
        <v>1000</v>
      </c>
      <c r="H12" s="253">
        <f t="shared" si="0"/>
        <v>300</v>
      </c>
      <c r="I12" s="273"/>
    </row>
    <row r="13" s="182" customFormat="1" ht="24" customHeight="1" spans="1:9">
      <c r="A13" s="255" t="s">
        <v>26</v>
      </c>
      <c r="B13" s="262">
        <v>4746</v>
      </c>
      <c r="C13" s="262">
        <v>4746</v>
      </c>
      <c r="D13" s="254"/>
      <c r="E13" s="257" t="s">
        <v>27</v>
      </c>
      <c r="F13" s="256"/>
      <c r="G13" s="256"/>
      <c r="H13" s="253"/>
      <c r="I13" s="273"/>
    </row>
    <row r="14" s="182" customFormat="1" ht="24" customHeight="1" spans="1:9">
      <c r="A14" s="263" t="s">
        <v>28</v>
      </c>
      <c r="B14" s="262">
        <v>801</v>
      </c>
      <c r="C14" s="262">
        <v>801</v>
      </c>
      <c r="D14" s="254"/>
      <c r="E14" s="257" t="s">
        <v>29</v>
      </c>
      <c r="F14" s="256">
        <v>2961</v>
      </c>
      <c r="G14" s="256">
        <v>5088</v>
      </c>
      <c r="H14" s="253">
        <f t="shared" si="0"/>
        <v>2127</v>
      </c>
      <c r="I14" s="273"/>
    </row>
    <row r="15" s="182" customFormat="1" ht="24" customHeight="1" spans="1:9">
      <c r="A15" s="263" t="s">
        <v>30</v>
      </c>
      <c r="B15" s="262">
        <v>2961</v>
      </c>
      <c r="C15" s="262">
        <v>7200</v>
      </c>
      <c r="D15" s="254">
        <f>C15-B15</f>
        <v>4239</v>
      </c>
      <c r="E15" s="264" t="s">
        <v>31</v>
      </c>
      <c r="F15" s="264">
        <f>F16+F20+F24</f>
        <v>30462</v>
      </c>
      <c r="G15" s="264">
        <f>G16+G20+G24</f>
        <v>24405</v>
      </c>
      <c r="H15" s="253">
        <f t="shared" si="0"/>
        <v>-6057</v>
      </c>
      <c r="I15" s="273"/>
    </row>
    <row r="16" s="182" customFormat="1" ht="24" customHeight="1" spans="1:9">
      <c r="A16" s="257" t="s">
        <v>32</v>
      </c>
      <c r="B16" s="262">
        <v>0</v>
      </c>
      <c r="C16" s="265"/>
      <c r="D16" s="254"/>
      <c r="E16" s="264" t="s">
        <v>33</v>
      </c>
      <c r="F16" s="264">
        <f>F17+F18+F19</f>
        <v>26951</v>
      </c>
      <c r="G16" s="264">
        <f>G17+G18+G19</f>
        <v>24405</v>
      </c>
      <c r="H16" s="253">
        <f t="shared" si="0"/>
        <v>-2546</v>
      </c>
      <c r="I16" s="273"/>
    </row>
    <row r="17" s="182" customFormat="1" ht="24" customHeight="1" spans="1:9">
      <c r="A17" s="257" t="s">
        <v>34</v>
      </c>
      <c r="B17" s="256"/>
      <c r="C17" s="256"/>
      <c r="D17" s="254"/>
      <c r="E17" s="264" t="s">
        <v>35</v>
      </c>
      <c r="F17" s="266">
        <v>3920</v>
      </c>
      <c r="G17" s="266">
        <v>3405</v>
      </c>
      <c r="H17" s="253">
        <f t="shared" si="0"/>
        <v>-515</v>
      </c>
      <c r="I17" s="273"/>
    </row>
    <row r="18" s="182" customFormat="1" ht="24" customHeight="1" spans="1:9">
      <c r="A18" s="262" t="s">
        <v>36</v>
      </c>
      <c r="B18" s="262"/>
      <c r="C18" s="262"/>
      <c r="D18" s="254"/>
      <c r="E18" s="264" t="s">
        <v>37</v>
      </c>
      <c r="F18" s="266">
        <v>394</v>
      </c>
      <c r="G18" s="266">
        <v>394</v>
      </c>
      <c r="H18" s="253"/>
      <c r="I18" s="273"/>
    </row>
    <row r="19" s="182" customFormat="1" ht="24" customHeight="1" spans="1:9">
      <c r="A19" s="267" t="s">
        <v>38</v>
      </c>
      <c r="B19" s="264"/>
      <c r="C19" s="265"/>
      <c r="D19" s="254"/>
      <c r="E19" s="264" t="s">
        <v>39</v>
      </c>
      <c r="F19" s="266">
        <v>22637</v>
      </c>
      <c r="G19" s="266">
        <v>20606</v>
      </c>
      <c r="H19" s="253">
        <f t="shared" si="0"/>
        <v>-2031</v>
      </c>
      <c r="I19" s="273"/>
    </row>
    <row r="20" s="182" customFormat="1" ht="24" customHeight="1" spans="1:9">
      <c r="A20" s="263" t="s">
        <v>40</v>
      </c>
      <c r="B20" s="262">
        <v>12000</v>
      </c>
      <c r="C20" s="265">
        <v>2888</v>
      </c>
      <c r="D20" s="254">
        <f>C20-B20</f>
        <v>-9112</v>
      </c>
      <c r="E20" s="264" t="s">
        <v>41</v>
      </c>
      <c r="F20" s="262"/>
      <c r="G20" s="262"/>
      <c r="H20" s="253"/>
      <c r="I20" s="273"/>
    </row>
    <row r="21" s="182" customFormat="1" ht="24" customHeight="1" spans="1:9">
      <c r="A21" s="263" t="s">
        <v>42</v>
      </c>
      <c r="B21" s="262"/>
      <c r="C21" s="262"/>
      <c r="D21" s="254"/>
      <c r="E21" s="264" t="s">
        <v>43</v>
      </c>
      <c r="F21" s="262"/>
      <c r="G21" s="262"/>
      <c r="H21" s="253"/>
      <c r="I21" s="273"/>
    </row>
    <row r="22" s="182" customFormat="1" ht="24" customHeight="1" spans="1:9">
      <c r="A22" s="263" t="s">
        <v>44</v>
      </c>
      <c r="B22" s="262"/>
      <c r="C22" s="262"/>
      <c r="D22" s="254"/>
      <c r="E22" s="264" t="s">
        <v>45</v>
      </c>
      <c r="F22" s="262"/>
      <c r="G22" s="262"/>
      <c r="H22" s="253"/>
      <c r="I22" s="273"/>
    </row>
    <row r="23" s="182" customFormat="1" ht="24" customHeight="1" spans="1:9">
      <c r="A23" s="263" t="s">
        <v>46</v>
      </c>
      <c r="B23" s="262"/>
      <c r="C23" s="265"/>
      <c r="D23" s="254"/>
      <c r="E23" s="264" t="s">
        <v>47</v>
      </c>
      <c r="F23" s="264"/>
      <c r="G23" s="264"/>
      <c r="H23" s="253"/>
      <c r="I23" s="273"/>
    </row>
    <row r="24" s="182" customFormat="1" ht="24" customHeight="1" spans="1:9">
      <c r="A24" s="263" t="s">
        <v>48</v>
      </c>
      <c r="B24" s="262"/>
      <c r="C24" s="265">
        <v>12000</v>
      </c>
      <c r="D24" s="254">
        <f>C24-B24</f>
        <v>12000</v>
      </c>
      <c r="E24" s="263" t="s">
        <v>49</v>
      </c>
      <c r="F24" s="264">
        <v>3511</v>
      </c>
      <c r="G24" s="264"/>
      <c r="H24" s="253">
        <f t="shared" si="0"/>
        <v>-3511</v>
      </c>
      <c r="I24" s="273"/>
    </row>
    <row r="25" s="242" customFormat="1" ht="24" customHeight="1" spans="1:9">
      <c r="A25" s="263" t="s">
        <v>50</v>
      </c>
      <c r="B25" s="262">
        <f>B26+B27+B28+B29+B30</f>
        <v>70179</v>
      </c>
      <c r="C25" s="262">
        <f>C26+C27+C28+C29+C30</f>
        <v>57000</v>
      </c>
      <c r="D25" s="254">
        <f>C25-B25</f>
        <v>-13179</v>
      </c>
      <c r="E25" s="262" t="s">
        <v>51</v>
      </c>
      <c r="F25" s="264">
        <f>F26+F27+F28</f>
        <v>70179</v>
      </c>
      <c r="G25" s="264">
        <f>G26+G27+G28</f>
        <v>57000</v>
      </c>
      <c r="H25" s="253">
        <f t="shared" si="0"/>
        <v>-13179</v>
      </c>
      <c r="I25" s="273"/>
    </row>
    <row r="26" s="242" customFormat="1" ht="24" customHeight="1" spans="1:9">
      <c r="A26" s="263" t="s">
        <v>52</v>
      </c>
      <c r="B26" s="264">
        <v>43667</v>
      </c>
      <c r="C26" s="264">
        <v>57000</v>
      </c>
      <c r="D26" s="254">
        <f>C26-B26</f>
        <v>13333</v>
      </c>
      <c r="E26" s="263" t="s">
        <v>53</v>
      </c>
      <c r="F26" s="264">
        <v>69590</v>
      </c>
      <c r="G26" s="264">
        <v>57000</v>
      </c>
      <c r="H26" s="253">
        <f t="shared" si="0"/>
        <v>-12590</v>
      </c>
      <c r="I26" s="273"/>
    </row>
    <row r="27" s="242" customFormat="1" ht="24" customHeight="1" spans="1:9">
      <c r="A27" s="263" t="s">
        <v>54</v>
      </c>
      <c r="B27" s="264"/>
      <c r="C27" s="264"/>
      <c r="D27" s="254"/>
      <c r="E27" s="263" t="s">
        <v>41</v>
      </c>
      <c r="F27" s="264"/>
      <c r="G27" s="264"/>
      <c r="H27" s="253"/>
      <c r="I27" s="273"/>
    </row>
    <row r="28" s="242" customFormat="1" ht="24" customHeight="1" spans="1:9">
      <c r="A28" s="263" t="s">
        <v>55</v>
      </c>
      <c r="B28" s="264"/>
      <c r="C28" s="264"/>
      <c r="D28" s="254"/>
      <c r="E28" s="263" t="s">
        <v>56</v>
      </c>
      <c r="F28" s="264">
        <v>589</v>
      </c>
      <c r="G28" s="264"/>
      <c r="H28" s="253">
        <f t="shared" si="0"/>
        <v>-589</v>
      </c>
      <c r="I28" s="273"/>
    </row>
    <row r="29" s="242" customFormat="1" ht="24" customHeight="1" spans="1:10">
      <c r="A29" s="263" t="s">
        <v>57</v>
      </c>
      <c r="B29" s="264">
        <v>26512</v>
      </c>
      <c r="C29" s="264"/>
      <c r="D29" s="254">
        <f>C29-B29</f>
        <v>-26512</v>
      </c>
      <c r="E29" s="263"/>
      <c r="F29" s="264"/>
      <c r="G29" s="264"/>
      <c r="H29" s="253"/>
      <c r="I29" s="273"/>
      <c r="J29" s="243"/>
    </row>
    <row r="30" s="242" customFormat="1" ht="24" customHeight="1" spans="1:10">
      <c r="A30" s="263" t="s">
        <v>58</v>
      </c>
      <c r="B30" s="264"/>
      <c r="C30" s="264"/>
      <c r="D30" s="254"/>
      <c r="E30" s="263"/>
      <c r="F30" s="264"/>
      <c r="G30" s="264"/>
      <c r="H30" s="253"/>
      <c r="I30" s="273"/>
      <c r="J30" s="243"/>
    </row>
    <row r="31" s="243" customFormat="1" ht="24" customHeight="1" spans="1:9">
      <c r="A31" s="263" t="s">
        <v>59</v>
      </c>
      <c r="B31" s="262">
        <f>B32+B37</f>
        <v>0</v>
      </c>
      <c r="C31" s="262"/>
      <c r="D31" s="254">
        <f>C31-B31</f>
        <v>0</v>
      </c>
      <c r="E31" s="262" t="s">
        <v>60</v>
      </c>
      <c r="F31" s="262">
        <f>F32+F33+F34+F35+F36+F37</f>
        <v>0</v>
      </c>
      <c r="G31" s="262"/>
      <c r="H31" s="253">
        <f t="shared" si="0"/>
        <v>0</v>
      </c>
      <c r="I31" s="273"/>
    </row>
    <row r="32" s="243" customFormat="1" ht="24" customHeight="1" spans="1:10">
      <c r="A32" s="263" t="s">
        <v>61</v>
      </c>
      <c r="B32" s="262"/>
      <c r="C32" s="262"/>
      <c r="D32" s="254"/>
      <c r="E32" s="263" t="s">
        <v>62</v>
      </c>
      <c r="F32" s="264"/>
      <c r="G32" s="264"/>
      <c r="H32" s="253"/>
      <c r="I32" s="273"/>
      <c r="J32" s="242"/>
    </row>
    <row r="33" s="242" customFormat="1" ht="24" customHeight="1" spans="1:9">
      <c r="A33" s="263" t="s">
        <v>63</v>
      </c>
      <c r="B33" s="264"/>
      <c r="C33" s="264"/>
      <c r="D33" s="254"/>
      <c r="E33" s="263" t="s">
        <v>64</v>
      </c>
      <c r="F33" s="264"/>
      <c r="G33" s="264"/>
      <c r="H33" s="253"/>
      <c r="I33" s="273"/>
    </row>
    <row r="34" s="242" customFormat="1" ht="24" customHeight="1" spans="1:9">
      <c r="A34" s="263" t="s">
        <v>65</v>
      </c>
      <c r="B34" s="264"/>
      <c r="C34" s="264"/>
      <c r="D34" s="254"/>
      <c r="E34" s="263" t="s">
        <v>66</v>
      </c>
      <c r="F34" s="264"/>
      <c r="G34" s="264"/>
      <c r="H34" s="253"/>
      <c r="I34" s="273"/>
    </row>
    <row r="35" s="242" customFormat="1" ht="24" customHeight="1" spans="1:9">
      <c r="A35" s="263" t="s">
        <v>67</v>
      </c>
      <c r="B35" s="264"/>
      <c r="C35" s="264"/>
      <c r="D35" s="254"/>
      <c r="E35" s="263" t="s">
        <v>68</v>
      </c>
      <c r="F35" s="264"/>
      <c r="G35" s="264"/>
      <c r="H35" s="253"/>
      <c r="I35" s="273"/>
    </row>
    <row r="36" s="242" customFormat="1" ht="24" customHeight="1" spans="1:9">
      <c r="A36" s="263" t="s">
        <v>69</v>
      </c>
      <c r="B36" s="264"/>
      <c r="C36" s="264"/>
      <c r="D36" s="254"/>
      <c r="E36" s="263" t="s">
        <v>70</v>
      </c>
      <c r="F36" s="264"/>
      <c r="G36" s="264"/>
      <c r="H36" s="253"/>
      <c r="I36" s="273"/>
    </row>
    <row r="37" s="182" customFormat="1" ht="24" customHeight="1" spans="1:9">
      <c r="A37" s="263" t="s">
        <v>71</v>
      </c>
      <c r="B37" s="264"/>
      <c r="C37" s="264"/>
      <c r="D37" s="254"/>
      <c r="E37" s="268" t="s">
        <v>72</v>
      </c>
      <c r="F37" s="269"/>
      <c r="G37" s="269"/>
      <c r="H37" s="253"/>
      <c r="I37" s="273"/>
    </row>
    <row r="38" s="182" customFormat="1" ht="18.75" customHeight="1"/>
    <row r="39" s="182" customFormat="1" ht="18.75" customHeight="1"/>
    <row r="40" s="182" customFormat="1" ht="18.75" customHeight="1"/>
    <row r="41" s="182" customFormat="1" ht="18.75" customHeight="1"/>
    <row r="42" s="182" customFormat="1" ht="18.75" customHeight="1"/>
    <row r="43" s="182" customFormat="1" ht="18.75" customHeight="1"/>
    <row r="44" s="182" customFormat="1" ht="18.75" customHeight="1"/>
    <row r="45" s="182" customFormat="1" ht="18.75" customHeight="1" spans="10:10">
      <c r="J45" s="242"/>
    </row>
    <row r="46" s="242" customFormat="1" ht="18.75" customHeight="1" spans="1:10">
      <c r="A46" s="270"/>
      <c r="B46" s="270"/>
      <c r="C46" s="270"/>
      <c r="D46" s="270"/>
      <c r="E46" s="270"/>
      <c r="F46" s="270"/>
      <c r="G46" s="270"/>
      <c r="H46" s="270"/>
      <c r="I46" s="270"/>
      <c r="J46" s="270"/>
    </row>
    <row r="47" s="182" customFormat="1" ht="18.75" customHeight="1"/>
    <row r="48" s="182" customFormat="1" ht="18.75" customHeight="1"/>
    <row r="49" s="182" customFormat="1" ht="18.75" customHeight="1"/>
    <row r="50" s="182" customFormat="1" ht="18.75" customHeight="1"/>
    <row r="51" s="182" customFormat="1" ht="18.75" customHeight="1"/>
    <row r="52" s="182" customFormat="1" ht="18.75" customHeight="1"/>
    <row r="53" s="182" customFormat="1" ht="18.75" customHeight="1"/>
    <row r="54" s="182" customFormat="1" ht="18.75" customHeight="1"/>
    <row r="55" s="182" customFormat="1" ht="18.75" customHeight="1"/>
    <row r="56" s="182" customFormat="1" ht="18.75" customHeight="1"/>
    <row r="57" s="182" customFormat="1" ht="18.75" customHeight="1"/>
    <row r="58" s="182" customFormat="1" ht="18.75" customHeight="1"/>
    <row r="59" s="182" customFormat="1" ht="18.75" customHeight="1"/>
    <row r="60" s="182" customFormat="1" ht="18.75" customHeight="1" spans="10:10">
      <c r="J60" s="242"/>
    </row>
    <row r="61" s="242" customFormat="1" ht="18.75" customHeight="1" spans="1:10">
      <c r="A61" s="270"/>
      <c r="B61" s="270"/>
      <c r="C61" s="270"/>
      <c r="D61" s="270"/>
      <c r="E61" s="270"/>
      <c r="F61" s="270"/>
      <c r="G61" s="270"/>
      <c r="H61" s="270"/>
      <c r="I61" s="270"/>
      <c r="J61" s="270"/>
    </row>
    <row r="62" s="182" customFormat="1" ht="18.75" customHeight="1"/>
    <row r="63" s="182" customFormat="1" ht="18.75" customHeight="1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1">
    <mergeCell ref="A2:H2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8"/>
  <sheetViews>
    <sheetView workbookViewId="0">
      <selection activeCell="M11" sqref="M11"/>
    </sheetView>
  </sheetViews>
  <sheetFormatPr defaultColWidth="9" defaultRowHeight="14.25" outlineLevelCol="7"/>
  <cols>
    <col min="1" max="1" width="23.75" style="35" customWidth="1"/>
    <col min="2" max="2" width="16.5" style="35" customWidth="1"/>
    <col min="3" max="4" width="10.875" style="35" customWidth="1"/>
    <col min="5" max="5" width="10.875" style="51" customWidth="1"/>
    <col min="6" max="8" width="10.875" style="35" customWidth="1"/>
    <col min="9" max="10" width="12.625" style="35"/>
    <col min="11" max="16384" width="9" style="35"/>
  </cols>
  <sheetData>
    <row r="1" s="35" customFormat="1" ht="40.5" customHeight="1" spans="1:8">
      <c r="A1" s="52" t="s">
        <v>1502</v>
      </c>
      <c r="B1" s="38"/>
      <c r="C1" s="38"/>
      <c r="D1" s="38"/>
      <c r="E1" s="38"/>
      <c r="F1" s="38"/>
      <c r="G1" s="38"/>
      <c r="H1" s="38"/>
    </row>
    <row r="2" s="35" customFormat="1" ht="28.5" customHeight="1" spans="5:8">
      <c r="E2" s="51"/>
      <c r="F2" s="35"/>
      <c r="H2" s="53" t="s">
        <v>2</v>
      </c>
    </row>
    <row r="3" s="35" customFormat="1" ht="39.75" customHeight="1" spans="1:8">
      <c r="A3" s="43" t="s">
        <v>3</v>
      </c>
      <c r="B3" s="42" t="s">
        <v>1503</v>
      </c>
      <c r="C3" s="42" t="s">
        <v>1504</v>
      </c>
      <c r="D3" s="42" t="s">
        <v>1505</v>
      </c>
      <c r="E3" s="42" t="s">
        <v>1506</v>
      </c>
      <c r="F3" s="42" t="s">
        <v>1507</v>
      </c>
      <c r="G3" s="42" t="s">
        <v>1508</v>
      </c>
      <c r="H3" s="43" t="s">
        <v>75</v>
      </c>
    </row>
    <row r="4" s="36" customFormat="1" ht="30" customHeight="1" spans="1:8">
      <c r="A4" s="54" t="s">
        <v>76</v>
      </c>
      <c r="B4" s="55">
        <f>B5+B20</f>
        <v>76649</v>
      </c>
      <c r="C4" s="55">
        <f>C5+C20</f>
        <v>76649</v>
      </c>
      <c r="D4" s="55">
        <f>D5+D20</f>
        <v>71301</v>
      </c>
      <c r="E4" s="55">
        <f>E5+E20</f>
        <v>76674</v>
      </c>
      <c r="F4" s="56">
        <f t="shared" ref="F4:F25" si="0">E4/B4*100</f>
        <v>100.032616211562</v>
      </c>
      <c r="G4" s="56">
        <f t="shared" ref="G4:G25" si="1">E4/C4*100</f>
        <v>100.032616211562</v>
      </c>
      <c r="H4" s="57">
        <f t="shared" ref="H4:H25" si="2">E4/D4*100-100</f>
        <v>7.53565868641392</v>
      </c>
    </row>
    <row r="5" s="35" customFormat="1" ht="30" customHeight="1" spans="1:8">
      <c r="A5" s="58" t="s">
        <v>77</v>
      </c>
      <c r="B5" s="59">
        <f>SUM(B6:B19)</f>
        <v>53120</v>
      </c>
      <c r="C5" s="59">
        <f>SUM(C6:C19)</f>
        <v>53120</v>
      </c>
      <c r="D5" s="59">
        <f>SUM(D6:D19)</f>
        <v>47164</v>
      </c>
      <c r="E5" s="60">
        <f>SUM(E6:E19)</f>
        <v>47832</v>
      </c>
      <c r="F5" s="56">
        <f t="shared" si="0"/>
        <v>90.0451807228916</v>
      </c>
      <c r="G5" s="56">
        <f t="shared" si="1"/>
        <v>90.0451807228916</v>
      </c>
      <c r="H5" s="57">
        <f t="shared" si="2"/>
        <v>1.41633449240945</v>
      </c>
    </row>
    <row r="6" s="35" customFormat="1" ht="30" customHeight="1" spans="1:8">
      <c r="A6" s="61" t="s">
        <v>1509</v>
      </c>
      <c r="B6" s="62">
        <v>18960</v>
      </c>
      <c r="C6" s="62">
        <v>18960</v>
      </c>
      <c r="D6" s="63">
        <v>22010</v>
      </c>
      <c r="E6" s="64">
        <v>18178</v>
      </c>
      <c r="F6" s="56">
        <f t="shared" si="0"/>
        <v>95.8755274261603</v>
      </c>
      <c r="G6" s="56">
        <f t="shared" si="1"/>
        <v>95.8755274261603</v>
      </c>
      <c r="H6" s="57">
        <f t="shared" si="2"/>
        <v>-17.4102680599728</v>
      </c>
    </row>
    <row r="7" s="35" customFormat="1" ht="30" customHeight="1" spans="1:8">
      <c r="A7" s="61" t="s">
        <v>1510</v>
      </c>
      <c r="B7" s="62">
        <v>6344</v>
      </c>
      <c r="C7" s="62">
        <v>6344</v>
      </c>
      <c r="D7" s="63">
        <v>5130</v>
      </c>
      <c r="E7" s="63">
        <v>5086</v>
      </c>
      <c r="F7" s="56">
        <f t="shared" si="0"/>
        <v>80.1702395964691</v>
      </c>
      <c r="G7" s="56">
        <f t="shared" si="1"/>
        <v>80.1702395964691</v>
      </c>
      <c r="H7" s="57">
        <f t="shared" si="2"/>
        <v>-0.857699805068222</v>
      </c>
    </row>
    <row r="8" s="35" customFormat="1" ht="30" customHeight="1" spans="1:8">
      <c r="A8" s="61" t="s">
        <v>1511</v>
      </c>
      <c r="B8" s="62">
        <v>110</v>
      </c>
      <c r="C8" s="62">
        <v>110</v>
      </c>
      <c r="D8" s="63">
        <v>118</v>
      </c>
      <c r="E8" s="63">
        <v>118</v>
      </c>
      <c r="F8" s="56">
        <f t="shared" si="0"/>
        <v>107.272727272727</v>
      </c>
      <c r="G8" s="56">
        <f t="shared" si="1"/>
        <v>107.272727272727</v>
      </c>
      <c r="H8" s="57">
        <f t="shared" si="2"/>
        <v>0</v>
      </c>
    </row>
    <row r="9" s="35" customFormat="1" ht="30" customHeight="1" spans="1:8">
      <c r="A9" s="61" t="s">
        <v>1512</v>
      </c>
      <c r="B9" s="62">
        <v>2500</v>
      </c>
      <c r="C9" s="62">
        <v>2500</v>
      </c>
      <c r="D9" s="63">
        <v>2080</v>
      </c>
      <c r="E9" s="63">
        <v>2006</v>
      </c>
      <c r="F9" s="56">
        <f t="shared" si="0"/>
        <v>80.24</v>
      </c>
      <c r="G9" s="56">
        <f t="shared" si="1"/>
        <v>80.24</v>
      </c>
      <c r="H9" s="57">
        <f t="shared" si="2"/>
        <v>-3.55769230769231</v>
      </c>
    </row>
    <row r="10" s="35" customFormat="1" ht="30" customHeight="1" spans="1:8">
      <c r="A10" s="61" t="s">
        <v>1513</v>
      </c>
      <c r="B10" s="62">
        <v>2250</v>
      </c>
      <c r="C10" s="62">
        <v>2250</v>
      </c>
      <c r="D10" s="63">
        <v>2814</v>
      </c>
      <c r="E10" s="63">
        <v>2078</v>
      </c>
      <c r="F10" s="56">
        <f t="shared" si="0"/>
        <v>92.3555555555556</v>
      </c>
      <c r="G10" s="56">
        <f t="shared" si="1"/>
        <v>92.3555555555556</v>
      </c>
      <c r="H10" s="57">
        <f t="shared" si="2"/>
        <v>-26.1549395877754</v>
      </c>
    </row>
    <row r="11" s="35" customFormat="1" ht="30" customHeight="1" spans="1:8">
      <c r="A11" s="61" t="s">
        <v>1514</v>
      </c>
      <c r="B11" s="62">
        <v>2240</v>
      </c>
      <c r="C11" s="62">
        <v>2240</v>
      </c>
      <c r="D11" s="63">
        <v>3044</v>
      </c>
      <c r="E11" s="63">
        <v>3267</v>
      </c>
      <c r="F11" s="56">
        <f t="shared" si="0"/>
        <v>145.848214285714</v>
      </c>
      <c r="G11" s="56">
        <f t="shared" si="1"/>
        <v>145.848214285714</v>
      </c>
      <c r="H11" s="57">
        <f t="shared" si="2"/>
        <v>7.32588699080156</v>
      </c>
    </row>
    <row r="12" s="35" customFormat="1" ht="30" customHeight="1" spans="1:8">
      <c r="A12" s="61" t="s">
        <v>1515</v>
      </c>
      <c r="B12" s="62">
        <v>1089</v>
      </c>
      <c r="C12" s="62">
        <v>1089</v>
      </c>
      <c r="D12" s="63">
        <v>829</v>
      </c>
      <c r="E12" s="63">
        <v>923</v>
      </c>
      <c r="F12" s="56">
        <f t="shared" si="0"/>
        <v>84.7566574839302</v>
      </c>
      <c r="G12" s="56">
        <f t="shared" si="1"/>
        <v>84.7566574839302</v>
      </c>
      <c r="H12" s="57">
        <f t="shared" si="2"/>
        <v>11.3389626055489</v>
      </c>
    </row>
    <row r="13" s="35" customFormat="1" ht="30" customHeight="1" spans="1:8">
      <c r="A13" s="61" t="s">
        <v>1516</v>
      </c>
      <c r="B13" s="62">
        <v>5123</v>
      </c>
      <c r="C13" s="62">
        <v>5123</v>
      </c>
      <c r="D13" s="63">
        <v>4520</v>
      </c>
      <c r="E13" s="63">
        <v>4486</v>
      </c>
      <c r="F13" s="56">
        <f t="shared" si="0"/>
        <v>87.5658793675581</v>
      </c>
      <c r="G13" s="56">
        <f t="shared" si="1"/>
        <v>87.5658793675581</v>
      </c>
      <c r="H13" s="57">
        <f t="shared" si="2"/>
        <v>-0.752212389380531</v>
      </c>
    </row>
    <row r="14" s="35" customFormat="1" ht="30" customHeight="1" spans="1:8">
      <c r="A14" s="61" t="s">
        <v>1517</v>
      </c>
      <c r="B14" s="62">
        <v>6405</v>
      </c>
      <c r="C14" s="62">
        <v>6405</v>
      </c>
      <c r="D14" s="63">
        <v>1691</v>
      </c>
      <c r="E14" s="63">
        <v>7061</v>
      </c>
      <c r="F14" s="56">
        <f t="shared" si="0"/>
        <v>110.24199843872</v>
      </c>
      <c r="G14" s="56">
        <f t="shared" si="1"/>
        <v>110.24199843872</v>
      </c>
      <c r="H14" s="57">
        <f t="shared" si="2"/>
        <v>317.563571850976</v>
      </c>
    </row>
    <row r="15" s="35" customFormat="1" ht="30" customHeight="1" spans="1:8">
      <c r="A15" s="61" t="s">
        <v>1518</v>
      </c>
      <c r="B15" s="62">
        <v>2666</v>
      </c>
      <c r="C15" s="62">
        <v>2666</v>
      </c>
      <c r="D15" s="63">
        <v>1040</v>
      </c>
      <c r="E15" s="63">
        <v>631</v>
      </c>
      <c r="F15" s="56">
        <f t="shared" si="0"/>
        <v>23.6684171042761</v>
      </c>
      <c r="G15" s="56">
        <f t="shared" si="1"/>
        <v>23.6684171042761</v>
      </c>
      <c r="H15" s="57">
        <f t="shared" si="2"/>
        <v>-39.3269230769231</v>
      </c>
    </row>
    <row r="16" s="35" customFormat="1" ht="30" customHeight="1" spans="1:8">
      <c r="A16" s="61" t="s">
        <v>1519</v>
      </c>
      <c r="B16" s="62">
        <v>2600</v>
      </c>
      <c r="C16" s="62">
        <v>2600</v>
      </c>
      <c r="D16" s="63">
        <v>0</v>
      </c>
      <c r="E16" s="63">
        <v>-296</v>
      </c>
      <c r="F16" s="56">
        <f t="shared" si="0"/>
        <v>-11.3846153846154</v>
      </c>
      <c r="G16" s="56">
        <f t="shared" si="1"/>
        <v>-11.3846153846154</v>
      </c>
      <c r="H16" s="57"/>
    </row>
    <row r="17" s="35" customFormat="1" ht="30" customHeight="1" spans="1:8">
      <c r="A17" s="61" t="s">
        <v>1520</v>
      </c>
      <c r="B17" s="62">
        <v>2742</v>
      </c>
      <c r="C17" s="62">
        <v>2742</v>
      </c>
      <c r="D17" s="63">
        <v>3861</v>
      </c>
      <c r="E17" s="63">
        <v>4238</v>
      </c>
      <c r="F17" s="56">
        <f t="shared" si="0"/>
        <v>154.5587162655</v>
      </c>
      <c r="G17" s="56">
        <f t="shared" si="1"/>
        <v>154.5587162655</v>
      </c>
      <c r="H17" s="57">
        <f t="shared" si="2"/>
        <v>9.76430976430977</v>
      </c>
    </row>
    <row r="18" s="35" customFormat="1" ht="30" customHeight="1" spans="1:8">
      <c r="A18" s="61" t="s">
        <v>1521</v>
      </c>
      <c r="B18" s="62">
        <v>91</v>
      </c>
      <c r="C18" s="62">
        <v>91</v>
      </c>
      <c r="D18" s="63">
        <v>27</v>
      </c>
      <c r="E18" s="63">
        <v>56</v>
      </c>
      <c r="F18" s="56">
        <f t="shared" si="0"/>
        <v>61.5384615384615</v>
      </c>
      <c r="G18" s="56">
        <f t="shared" si="1"/>
        <v>61.5384615384615</v>
      </c>
      <c r="H18" s="57">
        <f t="shared" si="2"/>
        <v>107.407407407407</v>
      </c>
    </row>
    <row r="19" s="35" customFormat="1" ht="30" customHeight="1" spans="1:8">
      <c r="A19" s="61" t="s">
        <v>1522</v>
      </c>
      <c r="B19" s="62"/>
      <c r="C19" s="62"/>
      <c r="D19" s="65"/>
      <c r="E19" s="65"/>
      <c r="F19" s="56"/>
      <c r="G19" s="56"/>
      <c r="H19" s="57"/>
    </row>
    <row r="20" s="35" customFormat="1" ht="30" customHeight="1" spans="1:8">
      <c r="A20" s="58" t="s">
        <v>92</v>
      </c>
      <c r="B20" s="59">
        <f>SUM(B21:B28)</f>
        <v>23529</v>
      </c>
      <c r="C20" s="59">
        <f>SUM(C21:C28)</f>
        <v>23529</v>
      </c>
      <c r="D20" s="59">
        <f>SUM(D21:D28)</f>
        <v>24137</v>
      </c>
      <c r="E20" s="60">
        <f>SUM(E21:E28)</f>
        <v>28842</v>
      </c>
      <c r="F20" s="56">
        <f t="shared" si="0"/>
        <v>122.58064516129</v>
      </c>
      <c r="G20" s="56">
        <f t="shared" si="1"/>
        <v>122.58064516129</v>
      </c>
      <c r="H20" s="57">
        <f t="shared" si="2"/>
        <v>19.4928947259394</v>
      </c>
    </row>
    <row r="21" s="35" customFormat="1" ht="30" customHeight="1" spans="1:8">
      <c r="A21" s="61" t="s">
        <v>1523</v>
      </c>
      <c r="B21" s="62">
        <v>1403</v>
      </c>
      <c r="C21" s="62">
        <v>1403</v>
      </c>
      <c r="D21" s="63">
        <v>2573</v>
      </c>
      <c r="E21" s="63">
        <v>4394</v>
      </c>
      <c r="F21" s="56">
        <f t="shared" si="0"/>
        <v>313.186029935852</v>
      </c>
      <c r="G21" s="56">
        <f t="shared" si="1"/>
        <v>313.186029935852</v>
      </c>
      <c r="H21" s="57">
        <f t="shared" si="2"/>
        <v>70.7734162456277</v>
      </c>
    </row>
    <row r="22" s="35" customFormat="1" ht="30" customHeight="1" spans="1:8">
      <c r="A22" s="61" t="s">
        <v>1524</v>
      </c>
      <c r="B22" s="62">
        <v>18779</v>
      </c>
      <c r="C22" s="62">
        <v>18779</v>
      </c>
      <c r="D22" s="63">
        <v>10657</v>
      </c>
      <c r="E22" s="63">
        <v>4345</v>
      </c>
      <c r="F22" s="56">
        <f t="shared" si="0"/>
        <v>23.1375472602375</v>
      </c>
      <c r="G22" s="56">
        <f t="shared" si="1"/>
        <v>23.1375472602375</v>
      </c>
      <c r="H22" s="57">
        <f t="shared" si="2"/>
        <v>-59.2286759876138</v>
      </c>
    </row>
    <row r="23" s="35" customFormat="1" ht="30" customHeight="1" spans="1:8">
      <c r="A23" s="61" t="s">
        <v>1525</v>
      </c>
      <c r="B23" s="62">
        <v>327</v>
      </c>
      <c r="C23" s="62">
        <v>327</v>
      </c>
      <c r="D23" s="63">
        <v>68</v>
      </c>
      <c r="E23" s="63">
        <v>125</v>
      </c>
      <c r="F23" s="56">
        <f t="shared" si="0"/>
        <v>38.2262996941896</v>
      </c>
      <c r="G23" s="56">
        <f t="shared" si="1"/>
        <v>38.2262996941896</v>
      </c>
      <c r="H23" s="57">
        <f t="shared" si="2"/>
        <v>83.8235294117647</v>
      </c>
    </row>
    <row r="24" s="35" customFormat="1" ht="30" customHeight="1" spans="1:8">
      <c r="A24" s="61" t="s">
        <v>1526</v>
      </c>
      <c r="B24" s="62"/>
      <c r="C24" s="62"/>
      <c r="D24" s="63">
        <v>4694</v>
      </c>
      <c r="E24" s="63"/>
      <c r="F24" s="56"/>
      <c r="G24" s="56"/>
      <c r="H24" s="57">
        <f t="shared" si="2"/>
        <v>-100</v>
      </c>
    </row>
    <row r="25" s="35" customFormat="1" ht="30" customHeight="1" spans="1:8">
      <c r="A25" s="61" t="s">
        <v>1527</v>
      </c>
      <c r="B25" s="62">
        <v>3020</v>
      </c>
      <c r="C25" s="62">
        <v>3020</v>
      </c>
      <c r="D25" s="63">
        <v>5121</v>
      </c>
      <c r="E25" s="64">
        <v>19978</v>
      </c>
      <c r="F25" s="56">
        <f t="shared" si="0"/>
        <v>661.523178807947</v>
      </c>
      <c r="G25" s="56">
        <f t="shared" si="1"/>
        <v>661.523178807947</v>
      </c>
      <c r="H25" s="57">
        <f t="shared" si="2"/>
        <v>290.119117359891</v>
      </c>
    </row>
    <row r="26" s="35" customFormat="1" ht="26" customHeight="1" spans="1:8">
      <c r="A26" s="66" t="s">
        <v>1528</v>
      </c>
      <c r="B26" s="65"/>
      <c r="C26" s="56"/>
      <c r="D26" s="63"/>
      <c r="E26" s="63"/>
      <c r="F26" s="56"/>
      <c r="G26" s="56"/>
      <c r="H26" s="57"/>
    </row>
    <row r="27" s="35" customFormat="1" ht="26" customHeight="1" spans="1:8">
      <c r="A27" s="58" t="s">
        <v>1529</v>
      </c>
      <c r="B27" s="67"/>
      <c r="C27" s="56"/>
      <c r="D27" s="59">
        <v>1024</v>
      </c>
      <c r="E27" s="59"/>
      <c r="F27" s="56"/>
      <c r="G27" s="56"/>
      <c r="H27" s="57"/>
    </row>
    <row r="28" s="35" customFormat="1" ht="26" customHeight="1" spans="1:8">
      <c r="A28" s="61" t="s">
        <v>1530</v>
      </c>
      <c r="B28" s="65"/>
      <c r="C28" s="56"/>
      <c r="D28" s="63"/>
      <c r="E28" s="63"/>
      <c r="F28" s="56"/>
      <c r="G28" s="56"/>
      <c r="H28" s="57"/>
    </row>
  </sheetData>
  <mergeCells count="1">
    <mergeCell ref="A1:H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O10" sqref="O10"/>
    </sheetView>
  </sheetViews>
  <sheetFormatPr defaultColWidth="9" defaultRowHeight="14.25" outlineLevelCol="6"/>
  <cols>
    <col min="1" max="1" width="23.875" style="35" customWidth="1"/>
    <col min="2" max="2" width="9.625" style="35" customWidth="1"/>
    <col min="3" max="3" width="9.5" style="35" customWidth="1"/>
    <col min="4" max="4" width="9.375" style="35" customWidth="1"/>
    <col min="5" max="7" width="9.5" style="35" customWidth="1"/>
    <col min="8" max="16384" width="9" style="35"/>
  </cols>
  <sheetData>
    <row r="1" s="35" customFormat="1" ht="31.5" customHeight="1" spans="1:7">
      <c r="A1" s="38" t="s">
        <v>1531</v>
      </c>
      <c r="B1" s="38"/>
      <c r="C1" s="38"/>
      <c r="D1" s="38"/>
      <c r="E1" s="38"/>
      <c r="F1" s="38"/>
      <c r="G1" s="38"/>
    </row>
    <row r="2" s="35" customFormat="1" ht="20.25" customHeight="1" spans="7:7">
      <c r="G2" s="39" t="s">
        <v>2</v>
      </c>
    </row>
    <row r="3" s="35" customFormat="1" ht="42" customHeight="1" spans="1:7">
      <c r="A3" s="40" t="s">
        <v>1532</v>
      </c>
      <c r="B3" s="41" t="s">
        <v>1533</v>
      </c>
      <c r="C3" s="41" t="s">
        <v>1534</v>
      </c>
      <c r="D3" s="42" t="s">
        <v>1505</v>
      </c>
      <c r="E3" s="42" t="s">
        <v>1506</v>
      </c>
      <c r="F3" s="42" t="s">
        <v>1535</v>
      </c>
      <c r="G3" s="43" t="s">
        <v>75</v>
      </c>
    </row>
    <row r="4" s="36" customFormat="1" ht="24" customHeight="1" spans="1:7">
      <c r="A4" s="44" t="s">
        <v>76</v>
      </c>
      <c r="B4" s="45">
        <f>SUM(B5:B24)</f>
        <v>66695</v>
      </c>
      <c r="C4" s="45">
        <f>SUM(C5:C24)</f>
        <v>66695</v>
      </c>
      <c r="D4" s="45">
        <f>SUM(D5:D24)</f>
        <v>58985</v>
      </c>
      <c r="E4" s="45">
        <f>SUM(E5:E24)</f>
        <v>55362</v>
      </c>
      <c r="F4" s="12">
        <f t="shared" ref="F4:F6" si="0">+E4/C4*100</f>
        <v>83.0077217182697</v>
      </c>
      <c r="G4" s="12">
        <f t="shared" ref="G4:G6" si="1">+E4/D4*100-100</f>
        <v>-6.14223955242859</v>
      </c>
    </row>
    <row r="5" s="37" customFormat="1" ht="24" customHeight="1" spans="1:7">
      <c r="A5" s="45" t="s">
        <v>109</v>
      </c>
      <c r="B5" s="45">
        <v>12601</v>
      </c>
      <c r="C5" s="45">
        <v>12601</v>
      </c>
      <c r="D5" s="45">
        <v>12736</v>
      </c>
      <c r="E5" s="45">
        <v>5861</v>
      </c>
      <c r="F5" s="12">
        <f t="shared" si="0"/>
        <v>46.512181572891</v>
      </c>
      <c r="G5" s="12">
        <f t="shared" si="1"/>
        <v>-53.9808417085427</v>
      </c>
    </row>
    <row r="6" s="37" customFormat="1" ht="24" customHeight="1" spans="1:7">
      <c r="A6" s="45" t="s">
        <v>111</v>
      </c>
      <c r="B6" s="45"/>
      <c r="C6" s="45"/>
      <c r="D6" s="45">
        <v>0</v>
      </c>
      <c r="E6" s="45">
        <v>247</v>
      </c>
      <c r="F6" s="12"/>
      <c r="G6" s="12"/>
    </row>
    <row r="7" s="37" customFormat="1" ht="24" customHeight="1" spans="1:7">
      <c r="A7" s="45" t="s">
        <v>113</v>
      </c>
      <c r="B7" s="45"/>
      <c r="C7" s="45"/>
      <c r="D7" s="45">
        <v>229</v>
      </c>
      <c r="E7" s="45">
        <v>97</v>
      </c>
      <c r="F7" s="12"/>
      <c r="G7" s="12"/>
    </row>
    <row r="8" s="37" customFormat="1" ht="24" customHeight="1" spans="1:7">
      <c r="A8" s="45" t="s">
        <v>115</v>
      </c>
      <c r="B8" s="45">
        <v>12709</v>
      </c>
      <c r="C8" s="45">
        <v>12709</v>
      </c>
      <c r="D8" s="45">
        <v>13708</v>
      </c>
      <c r="E8" s="45">
        <v>14111</v>
      </c>
      <c r="F8" s="12">
        <f t="shared" ref="F8:F17" si="2">+E8/C8*100</f>
        <v>111.031552443151</v>
      </c>
      <c r="G8" s="12">
        <f t="shared" ref="G8:G16" si="3">+E8/D8*100-100</f>
        <v>2.93988911584475</v>
      </c>
    </row>
    <row r="9" s="37" customFormat="1" ht="24" customHeight="1" spans="1:7">
      <c r="A9" s="45" t="s">
        <v>117</v>
      </c>
      <c r="B9" s="45">
        <v>12962</v>
      </c>
      <c r="C9" s="45">
        <v>12962</v>
      </c>
      <c r="D9" s="45">
        <v>11100</v>
      </c>
      <c r="E9" s="46">
        <v>13270</v>
      </c>
      <c r="F9" s="12">
        <f t="shared" si="2"/>
        <v>102.37617651597</v>
      </c>
      <c r="G9" s="12">
        <f t="shared" si="3"/>
        <v>19.5495495495496</v>
      </c>
    </row>
    <row r="10" s="37" customFormat="1" ht="24" customHeight="1" spans="1:7">
      <c r="A10" s="45" t="s">
        <v>1536</v>
      </c>
      <c r="B10" s="45"/>
      <c r="C10" s="45"/>
      <c r="D10" s="45">
        <v>43</v>
      </c>
      <c r="E10" s="45">
        <v>6</v>
      </c>
      <c r="F10" s="12"/>
      <c r="G10" s="12"/>
    </row>
    <row r="11" s="37" customFormat="1" ht="24" customHeight="1" spans="1:7">
      <c r="A11" s="45" t="s">
        <v>121</v>
      </c>
      <c r="B11" s="45">
        <v>3991</v>
      </c>
      <c r="C11" s="45">
        <v>3991</v>
      </c>
      <c r="D11" s="45">
        <v>3760</v>
      </c>
      <c r="E11" s="45">
        <v>4163</v>
      </c>
      <c r="F11" s="12">
        <f t="shared" si="2"/>
        <v>104.30969681784</v>
      </c>
      <c r="G11" s="12">
        <f t="shared" si="3"/>
        <v>10.718085106383</v>
      </c>
    </row>
    <row r="12" s="37" customFormat="1" ht="24" customHeight="1" spans="1:7">
      <c r="A12" s="45" t="s">
        <v>123</v>
      </c>
      <c r="B12" s="45">
        <v>1245</v>
      </c>
      <c r="C12" s="45">
        <v>1245</v>
      </c>
      <c r="D12" s="45">
        <v>1423</v>
      </c>
      <c r="E12" s="45">
        <v>2329</v>
      </c>
      <c r="F12" s="12">
        <f t="shared" si="2"/>
        <v>187.068273092369</v>
      </c>
      <c r="G12" s="12">
        <f t="shared" si="3"/>
        <v>63.6683063949403</v>
      </c>
    </row>
    <row r="13" s="37" customFormat="1" ht="24" customHeight="1" spans="1:7">
      <c r="A13" s="45" t="s">
        <v>125</v>
      </c>
      <c r="B13" s="45">
        <v>182</v>
      </c>
      <c r="C13" s="45">
        <v>182</v>
      </c>
      <c r="D13" s="45">
        <v>1176</v>
      </c>
      <c r="E13" s="45">
        <v>220</v>
      </c>
      <c r="F13" s="12">
        <f t="shared" si="2"/>
        <v>120.879120879121</v>
      </c>
      <c r="G13" s="12">
        <f t="shared" si="3"/>
        <v>-81.2925170068027</v>
      </c>
    </row>
    <row r="14" s="37" customFormat="1" ht="24" customHeight="1" spans="1:7">
      <c r="A14" s="45" t="s">
        <v>127</v>
      </c>
      <c r="B14" s="45">
        <v>14133</v>
      </c>
      <c r="C14" s="45">
        <v>14133</v>
      </c>
      <c r="D14" s="45">
        <v>9366</v>
      </c>
      <c r="E14" s="45">
        <v>8615</v>
      </c>
      <c r="F14" s="12">
        <f t="shared" si="2"/>
        <v>60.9566263355268</v>
      </c>
      <c r="G14" s="12">
        <f t="shared" si="3"/>
        <v>-8.0183642963912</v>
      </c>
    </row>
    <row r="15" s="37" customFormat="1" ht="24" customHeight="1" spans="1:7">
      <c r="A15" s="45" t="s">
        <v>129</v>
      </c>
      <c r="B15" s="45">
        <v>3230</v>
      </c>
      <c r="C15" s="45">
        <v>3230</v>
      </c>
      <c r="D15" s="45">
        <v>3384</v>
      </c>
      <c r="E15" s="45">
        <v>2628</v>
      </c>
      <c r="F15" s="12">
        <f t="shared" si="2"/>
        <v>81.3622291021672</v>
      </c>
      <c r="G15" s="12">
        <f t="shared" si="3"/>
        <v>-22.3404255319149</v>
      </c>
    </row>
    <row r="16" s="37" customFormat="1" ht="24" customHeight="1" spans="1:7">
      <c r="A16" s="45" t="s">
        <v>133</v>
      </c>
      <c r="B16" s="45"/>
      <c r="C16" s="45"/>
      <c r="D16" s="45">
        <v>289</v>
      </c>
      <c r="E16" s="45">
        <v>0</v>
      </c>
      <c r="F16" s="12"/>
      <c r="G16" s="12">
        <f t="shared" si="3"/>
        <v>-100</v>
      </c>
    </row>
    <row r="17" s="37" customFormat="1" ht="24" customHeight="1" spans="1:7">
      <c r="A17" s="47" t="s">
        <v>139</v>
      </c>
      <c r="B17" s="45"/>
      <c r="C17" s="45"/>
      <c r="D17" s="45">
        <v>0</v>
      </c>
      <c r="E17" s="45">
        <v>0</v>
      </c>
      <c r="F17" s="12"/>
      <c r="G17" s="12">
        <v>0</v>
      </c>
    </row>
    <row r="18" s="37" customFormat="1" ht="24" customHeight="1" spans="1:7">
      <c r="A18" s="45" t="s">
        <v>1537</v>
      </c>
      <c r="B18" s="45">
        <v>0</v>
      </c>
      <c r="C18" s="45">
        <v>0</v>
      </c>
      <c r="D18" s="45">
        <v>10</v>
      </c>
      <c r="E18" s="45">
        <v>1632</v>
      </c>
      <c r="F18" s="12"/>
      <c r="G18" s="12"/>
    </row>
    <row r="19" s="37" customFormat="1" ht="24" customHeight="1" spans="1:7">
      <c r="A19" s="45" t="s">
        <v>1538</v>
      </c>
      <c r="B19" s="45">
        <v>965</v>
      </c>
      <c r="C19" s="45">
        <v>965</v>
      </c>
      <c r="D19" s="45">
        <v>385</v>
      </c>
      <c r="E19" s="45">
        <v>349</v>
      </c>
      <c r="F19" s="12">
        <f t="shared" ref="F19:F21" si="4">+E19/C19*100</f>
        <v>36.1658031088083</v>
      </c>
      <c r="G19" s="12">
        <f t="shared" ref="G19:G21" si="5">+E19/D19*100-100</f>
        <v>-9.35064935064935</v>
      </c>
    </row>
    <row r="20" s="37" customFormat="1" ht="24" customHeight="1" spans="1:7">
      <c r="A20" s="45" t="s">
        <v>143</v>
      </c>
      <c r="B20" s="45">
        <v>0</v>
      </c>
      <c r="C20" s="45">
        <v>0</v>
      </c>
      <c r="D20" s="45">
        <v>831</v>
      </c>
      <c r="E20" s="45">
        <v>244</v>
      </c>
      <c r="F20" s="12"/>
      <c r="G20" s="12">
        <f t="shared" si="5"/>
        <v>-70.6377858002407</v>
      </c>
    </row>
    <row r="21" s="37" customFormat="1" ht="24" customHeight="1" spans="1:7">
      <c r="A21" s="45" t="s">
        <v>147</v>
      </c>
      <c r="B21" s="45">
        <v>1294</v>
      </c>
      <c r="C21" s="45">
        <v>1294</v>
      </c>
      <c r="D21" s="45">
        <v>473</v>
      </c>
      <c r="E21" s="45">
        <v>705</v>
      </c>
      <c r="F21" s="12">
        <f t="shared" si="4"/>
        <v>54.4822256568779</v>
      </c>
      <c r="G21" s="12">
        <f t="shared" si="5"/>
        <v>49.0486257928118</v>
      </c>
    </row>
    <row r="22" s="37" customFormat="1" ht="24" customHeight="1" spans="1:7">
      <c r="A22" s="45" t="s">
        <v>149</v>
      </c>
      <c r="B22" s="45">
        <v>700</v>
      </c>
      <c r="C22" s="45">
        <v>700</v>
      </c>
      <c r="D22" s="45">
        <v>0</v>
      </c>
      <c r="E22" s="45">
        <v>0</v>
      </c>
      <c r="F22" s="12"/>
      <c r="G22" s="12"/>
    </row>
    <row r="23" s="37" customFormat="1" ht="24" customHeight="1" spans="1:7">
      <c r="A23" s="45" t="s">
        <v>152</v>
      </c>
      <c r="B23" s="45">
        <v>835</v>
      </c>
      <c r="C23" s="45">
        <v>835</v>
      </c>
      <c r="D23" s="45">
        <v>0</v>
      </c>
      <c r="E23" s="46">
        <v>885</v>
      </c>
      <c r="F23" s="12">
        <f>+E23/C23*100</f>
        <v>105.988023952096</v>
      </c>
      <c r="G23" s="12">
        <v>0</v>
      </c>
    </row>
    <row r="24" s="37" customFormat="1" ht="24" customHeight="1" spans="1:7">
      <c r="A24" s="45" t="s">
        <v>151</v>
      </c>
      <c r="B24" s="45">
        <v>1848</v>
      </c>
      <c r="C24" s="45">
        <v>1848</v>
      </c>
      <c r="D24" s="45">
        <v>72</v>
      </c>
      <c r="E24" s="45">
        <v>0</v>
      </c>
      <c r="F24" s="12">
        <f>+E24/C24*100</f>
        <v>0</v>
      </c>
      <c r="G24" s="12">
        <f>+E24/D24*100-100</f>
        <v>-100</v>
      </c>
    </row>
    <row r="25" s="35" customFormat="1" ht="18.75" customHeight="1" spans="1:1">
      <c r="A25" s="48" t="s">
        <v>1539</v>
      </c>
    </row>
    <row r="26" s="35" customFormat="1" ht="18.75" customHeight="1" spans="1:1">
      <c r="A26" s="48" t="s">
        <v>1540</v>
      </c>
    </row>
    <row r="27" ht="18.75" customHeight="1"/>
    <row r="28" s="35" customFormat="1" spans="4:7">
      <c r="D28" s="49"/>
      <c r="E28" s="49"/>
      <c r="F28" s="49"/>
      <c r="G28" s="50"/>
    </row>
    <row r="29" s="35" customFormat="1" spans="6:6">
      <c r="F29" s="49"/>
    </row>
    <row r="30" s="35" customFormat="1" spans="5:5">
      <c r="E30" s="49"/>
    </row>
  </sheetData>
  <mergeCells count="1">
    <mergeCell ref="A1:G1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9"/>
  <sheetViews>
    <sheetView workbookViewId="0">
      <selection activeCell="E4" sqref="E4"/>
    </sheetView>
  </sheetViews>
  <sheetFormatPr defaultColWidth="9" defaultRowHeight="14.25"/>
  <cols>
    <col min="1" max="1" width="24.75" style="20" customWidth="1"/>
    <col min="2" max="7" width="7.625" style="20" customWidth="1"/>
    <col min="8" max="8" width="8.25" style="20" customWidth="1"/>
    <col min="9" max="9" width="9" style="20"/>
    <col min="10" max="10" width="9.5" style="20"/>
    <col min="11" max="16384" width="9" style="20"/>
  </cols>
  <sheetData>
    <row r="1" s="20" customFormat="1" ht="54.75" customHeight="1" spans="1:8">
      <c r="A1" s="22" t="s">
        <v>1541</v>
      </c>
      <c r="B1" s="23"/>
      <c r="C1" s="23"/>
      <c r="D1" s="23"/>
      <c r="E1" s="23"/>
      <c r="F1" s="23"/>
      <c r="G1" s="23"/>
      <c r="H1" s="23"/>
    </row>
    <row r="2" s="21" customFormat="1" ht="27" customHeight="1" spans="1:8">
      <c r="A2" s="24"/>
      <c r="B2" s="24"/>
      <c r="C2" s="24"/>
      <c r="D2" s="24"/>
      <c r="E2" s="24"/>
      <c r="F2" s="24"/>
      <c r="G2" s="24"/>
      <c r="H2" s="24" t="s">
        <v>2</v>
      </c>
    </row>
    <row r="3" s="20" customFormat="1" ht="46.5" customHeight="1" spans="1:8">
      <c r="A3" s="25" t="s">
        <v>1542</v>
      </c>
      <c r="B3" s="26" t="s">
        <v>1533</v>
      </c>
      <c r="C3" s="26" t="s">
        <v>1504</v>
      </c>
      <c r="D3" s="25" t="s">
        <v>1505</v>
      </c>
      <c r="E3" s="25" t="s">
        <v>1506</v>
      </c>
      <c r="F3" s="25" t="s">
        <v>1543</v>
      </c>
      <c r="G3" s="25" t="s">
        <v>1508</v>
      </c>
      <c r="H3" s="25" t="s">
        <v>75</v>
      </c>
    </row>
    <row r="4" s="20" customFormat="1" ht="32.1" customHeight="1" spans="1:10">
      <c r="A4" s="27" t="s">
        <v>76</v>
      </c>
      <c r="B4" s="28">
        <v>70179</v>
      </c>
      <c r="C4" s="28">
        <v>70179</v>
      </c>
      <c r="D4" s="28">
        <v>14166</v>
      </c>
      <c r="E4" s="28">
        <v>10253</v>
      </c>
      <c r="F4" s="29">
        <f>E4/B4*100</f>
        <v>14.6097835534847</v>
      </c>
      <c r="G4" s="29">
        <f>E4/C4*100</f>
        <v>14.6097835534847</v>
      </c>
      <c r="H4" s="29">
        <f>(E4/D4-1)*100</f>
        <v>-27.6224763518283</v>
      </c>
      <c r="J4" s="34"/>
    </row>
    <row r="5" s="20" customFormat="1" ht="32.1" customHeight="1" spans="1:8">
      <c r="A5" s="30" t="s">
        <v>1544</v>
      </c>
      <c r="B5" s="31"/>
      <c r="C5" s="31">
        <v>0</v>
      </c>
      <c r="D5" s="31"/>
      <c r="E5" s="31"/>
      <c r="F5" s="32">
        <v>0</v>
      </c>
      <c r="G5" s="32">
        <v>0</v>
      </c>
      <c r="H5" s="32">
        <v>0</v>
      </c>
    </row>
    <row r="6" s="20" customFormat="1" ht="32.1" customHeight="1" spans="1:8">
      <c r="A6" s="30" t="s">
        <v>1545</v>
      </c>
      <c r="B6" s="31"/>
      <c r="C6" s="31">
        <v>0</v>
      </c>
      <c r="D6" s="31"/>
      <c r="E6" s="31"/>
      <c r="F6" s="32">
        <v>0</v>
      </c>
      <c r="G6" s="32">
        <v>0</v>
      </c>
      <c r="H6" s="32">
        <v>0</v>
      </c>
    </row>
    <row r="7" s="20" customFormat="1" ht="32.1" customHeight="1" spans="1:8">
      <c r="A7" s="30" t="s">
        <v>1546</v>
      </c>
      <c r="B7" s="31">
        <v>0</v>
      </c>
      <c r="C7" s="31">
        <v>0</v>
      </c>
      <c r="D7" s="31"/>
      <c r="E7" s="31"/>
      <c r="F7" s="32">
        <v>0</v>
      </c>
      <c r="G7" s="32">
        <v>0</v>
      </c>
      <c r="H7" s="32">
        <v>0</v>
      </c>
    </row>
    <row r="8" s="20" customFormat="1" ht="32.1" customHeight="1" spans="1:8">
      <c r="A8" s="30" t="s">
        <v>1547</v>
      </c>
      <c r="B8" s="31">
        <v>0</v>
      </c>
      <c r="C8" s="31">
        <v>0</v>
      </c>
      <c r="D8" s="31"/>
      <c r="E8" s="31"/>
      <c r="F8" s="32">
        <v>0</v>
      </c>
      <c r="G8" s="32">
        <v>0</v>
      </c>
      <c r="H8" s="32">
        <v>0</v>
      </c>
    </row>
    <row r="9" s="20" customFormat="1" ht="32.1" customHeight="1" spans="1:8">
      <c r="A9" s="30" t="s">
        <v>1548</v>
      </c>
      <c r="B9" s="31">
        <v>0</v>
      </c>
      <c r="C9" s="31">
        <v>0</v>
      </c>
      <c r="D9" s="31"/>
      <c r="E9" s="31"/>
      <c r="F9" s="32">
        <v>0</v>
      </c>
      <c r="G9" s="32">
        <v>0</v>
      </c>
      <c r="H9" s="32">
        <v>0</v>
      </c>
    </row>
    <row r="10" s="20" customFormat="1" ht="32.1" customHeight="1" spans="1:8">
      <c r="A10" s="30" t="s">
        <v>1549</v>
      </c>
      <c r="B10" s="31">
        <v>0</v>
      </c>
      <c r="C10" s="31">
        <v>0</v>
      </c>
      <c r="D10" s="31"/>
      <c r="E10" s="31"/>
      <c r="F10" s="32">
        <v>0</v>
      </c>
      <c r="G10" s="32">
        <v>0</v>
      </c>
      <c r="H10" s="32">
        <v>0</v>
      </c>
    </row>
    <row r="11" s="20" customFormat="1" ht="32.1" customHeight="1" spans="1:8">
      <c r="A11" s="30" t="s">
        <v>1550</v>
      </c>
      <c r="B11" s="31">
        <v>0</v>
      </c>
      <c r="C11" s="31">
        <v>0</v>
      </c>
      <c r="D11" s="31"/>
      <c r="E11" s="31"/>
      <c r="F11" s="32">
        <v>0</v>
      </c>
      <c r="G11" s="32">
        <v>0</v>
      </c>
      <c r="H11" s="32">
        <v>0</v>
      </c>
    </row>
    <row r="12" s="20" customFormat="1" ht="32.1" customHeight="1" spans="1:8">
      <c r="A12" s="30" t="s">
        <v>1551</v>
      </c>
      <c r="B12" s="31">
        <v>0</v>
      </c>
      <c r="C12" s="31">
        <v>0</v>
      </c>
      <c r="D12" s="31"/>
      <c r="E12" s="31"/>
      <c r="F12" s="32">
        <v>0</v>
      </c>
      <c r="G12" s="32">
        <v>0</v>
      </c>
      <c r="H12" s="32">
        <v>0</v>
      </c>
    </row>
    <row r="13" s="20" customFormat="1" ht="32.1" customHeight="1" spans="1:8">
      <c r="A13" s="30" t="s">
        <v>1552</v>
      </c>
      <c r="B13" s="31">
        <v>0</v>
      </c>
      <c r="C13" s="31">
        <v>0</v>
      </c>
      <c r="D13" s="31"/>
      <c r="E13" s="31"/>
      <c r="F13" s="32">
        <v>0</v>
      </c>
      <c r="G13" s="32">
        <v>0</v>
      </c>
      <c r="H13" s="32">
        <v>0</v>
      </c>
    </row>
    <row r="14" s="20" customFormat="1" ht="32.1" customHeight="1" spans="1:8">
      <c r="A14" s="30" t="s">
        <v>1553</v>
      </c>
      <c r="B14" s="31">
        <v>0</v>
      </c>
      <c r="C14" s="31">
        <v>0</v>
      </c>
      <c r="D14" s="31">
        <v>40</v>
      </c>
      <c r="E14" s="31">
        <v>250</v>
      </c>
      <c r="F14" s="32">
        <v>0</v>
      </c>
      <c r="G14" s="32">
        <v>0</v>
      </c>
      <c r="H14" s="32">
        <v>0</v>
      </c>
    </row>
    <row r="15" s="20" customFormat="1" ht="32.1" customHeight="1" spans="1:8">
      <c r="A15" s="30" t="s">
        <v>1554</v>
      </c>
      <c r="B15" s="31">
        <v>0</v>
      </c>
      <c r="C15" s="31">
        <v>0</v>
      </c>
      <c r="D15" s="31">
        <v>7</v>
      </c>
      <c r="E15" s="31">
        <v>48</v>
      </c>
      <c r="F15" s="32">
        <v>0</v>
      </c>
      <c r="G15" s="32">
        <v>0</v>
      </c>
      <c r="H15" s="32">
        <v>0</v>
      </c>
    </row>
    <row r="16" s="20" customFormat="1" ht="32.1" customHeight="1" spans="1:8">
      <c r="A16" s="30" t="s">
        <v>1500</v>
      </c>
      <c r="B16" s="33">
        <v>43667</v>
      </c>
      <c r="C16" s="33">
        <v>43667</v>
      </c>
      <c r="D16" s="33">
        <v>1572</v>
      </c>
      <c r="E16" s="33">
        <v>9955</v>
      </c>
      <c r="F16" s="29">
        <f>E16/B16*100</f>
        <v>22.7975358966725</v>
      </c>
      <c r="G16" s="29">
        <f>E16/C16*100%</f>
        <v>0.227975358966725</v>
      </c>
      <c r="H16" s="29">
        <f>(E16/D16-1)*100</f>
        <v>533.269720101781</v>
      </c>
    </row>
    <row r="17" s="20" customFormat="1" ht="32.1" customHeight="1" spans="1:8">
      <c r="A17" s="30" t="s">
        <v>1555</v>
      </c>
      <c r="B17" s="31">
        <v>0</v>
      </c>
      <c r="C17" s="31">
        <v>0</v>
      </c>
      <c r="D17" s="31"/>
      <c r="E17" s="31"/>
      <c r="F17" s="32"/>
      <c r="G17" s="32">
        <v>0</v>
      </c>
      <c r="H17" s="32"/>
    </row>
    <row r="18" s="20" customFormat="1" ht="32.1" customHeight="1" spans="1:8">
      <c r="A18" s="30" t="s">
        <v>1556</v>
      </c>
      <c r="B18" s="31">
        <v>0</v>
      </c>
      <c r="C18" s="31">
        <v>0</v>
      </c>
      <c r="D18" s="31"/>
      <c r="E18" s="31"/>
      <c r="F18" s="32"/>
      <c r="G18" s="32">
        <v>0</v>
      </c>
      <c r="H18" s="32"/>
    </row>
    <row r="19" s="20" customFormat="1" ht="32.1" customHeight="1" spans="1:8">
      <c r="A19" s="30" t="s">
        <v>1557</v>
      </c>
      <c r="B19" s="31">
        <v>0</v>
      </c>
      <c r="C19" s="31"/>
      <c r="D19" s="31">
        <v>12547</v>
      </c>
      <c r="E19" s="31"/>
      <c r="F19" s="32"/>
      <c r="G19" s="32">
        <v>0</v>
      </c>
      <c r="H19" s="32">
        <f>(E19/D19-1)*100</f>
        <v>-100</v>
      </c>
    </row>
  </sheetData>
  <mergeCells count="1">
    <mergeCell ref="A1:H1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1"/>
  <sheetViews>
    <sheetView topLeftCell="A12" workbookViewId="0">
      <selection activeCell="O9" sqref="O9"/>
    </sheetView>
  </sheetViews>
  <sheetFormatPr defaultColWidth="9" defaultRowHeight="14.25" outlineLevelCol="7"/>
  <cols>
    <col min="1" max="1" width="55.875" style="1" customWidth="1"/>
    <col min="2" max="4" width="8" style="1" customWidth="1"/>
    <col min="5" max="5" width="9.125" style="1" customWidth="1"/>
    <col min="6" max="6" width="10.125" style="1" customWidth="1"/>
    <col min="7" max="8" width="8" style="1" customWidth="1"/>
    <col min="9" max="16384" width="9" style="1"/>
  </cols>
  <sheetData>
    <row r="1" ht="39.75" customHeight="1" spans="1:8">
      <c r="A1" s="2" t="s">
        <v>1558</v>
      </c>
      <c r="B1" s="2"/>
      <c r="C1" s="2"/>
      <c r="D1" s="2"/>
      <c r="E1" s="2"/>
      <c r="F1" s="2"/>
      <c r="G1" s="2"/>
      <c r="H1" s="2"/>
    </row>
    <row r="2" ht="27" customHeight="1" spans="1:8">
      <c r="A2" s="3"/>
      <c r="B2" s="3"/>
      <c r="C2" s="3"/>
      <c r="D2" s="3"/>
      <c r="E2" s="3"/>
      <c r="F2" s="3"/>
      <c r="H2" s="4" t="s">
        <v>2</v>
      </c>
    </row>
    <row r="3" ht="46.5" customHeight="1" spans="1:8">
      <c r="A3" s="5" t="s">
        <v>1542</v>
      </c>
      <c r="B3" s="5" t="s">
        <v>1533</v>
      </c>
      <c r="C3" s="5" t="s">
        <v>1534</v>
      </c>
      <c r="D3" s="6" t="s">
        <v>1505</v>
      </c>
      <c r="E3" s="6" t="s">
        <v>1506</v>
      </c>
      <c r="F3" s="5" t="s">
        <v>1543</v>
      </c>
      <c r="G3" s="5" t="s">
        <v>1535</v>
      </c>
      <c r="H3" s="5" t="s">
        <v>75</v>
      </c>
    </row>
    <row r="4" ht="36.75" customHeight="1" spans="1:8">
      <c r="A4" s="7" t="s">
        <v>76</v>
      </c>
      <c r="B4" s="8">
        <v>70179</v>
      </c>
      <c r="C4" s="8">
        <v>70179</v>
      </c>
      <c r="D4" s="9">
        <v>50532</v>
      </c>
      <c r="E4" s="10">
        <v>64388</v>
      </c>
      <c r="F4" s="11">
        <f>E4/B4*100</f>
        <v>91.7482437766283</v>
      </c>
      <c r="G4" s="12">
        <f>E4/C4*100</f>
        <v>91.7482437766283</v>
      </c>
      <c r="H4" s="12">
        <f>E4/D4*100-100</f>
        <v>27.4202485553709</v>
      </c>
    </row>
    <row r="5" ht="36.75" customHeight="1" spans="1:8">
      <c r="A5" s="13" t="s">
        <v>1559</v>
      </c>
      <c r="B5" s="8"/>
      <c r="C5" s="8"/>
      <c r="D5" s="8"/>
      <c r="E5" s="8"/>
      <c r="F5" s="11"/>
      <c r="G5" s="12"/>
      <c r="H5" s="12"/>
    </row>
    <row r="6" ht="36.75" customHeight="1" spans="1:8">
      <c r="A6" s="13" t="s">
        <v>1560</v>
      </c>
      <c r="B6" s="8"/>
      <c r="C6" s="8"/>
      <c r="D6" s="8">
        <v>1</v>
      </c>
      <c r="E6" s="8"/>
      <c r="F6" s="11"/>
      <c r="G6" s="12"/>
      <c r="H6" s="12"/>
    </row>
    <row r="7" ht="36.75" customHeight="1" spans="1:8">
      <c r="A7" s="13" t="s">
        <v>1561</v>
      </c>
      <c r="B7" s="8"/>
      <c r="C7" s="8"/>
      <c r="D7" s="8"/>
      <c r="E7" s="8"/>
      <c r="F7" s="11"/>
      <c r="G7" s="12"/>
      <c r="H7" s="12"/>
    </row>
    <row r="8" ht="36.75" customHeight="1" spans="1:8">
      <c r="A8" s="13" t="s">
        <v>1562</v>
      </c>
      <c r="B8" s="8"/>
      <c r="C8" s="8"/>
      <c r="D8" s="8"/>
      <c r="E8" s="8"/>
      <c r="F8" s="11"/>
      <c r="G8" s="12"/>
      <c r="H8" s="12"/>
    </row>
    <row r="9" ht="36.75" customHeight="1" spans="1:8">
      <c r="A9" s="13" t="s">
        <v>1563</v>
      </c>
      <c r="B9" s="8"/>
      <c r="C9" s="8"/>
      <c r="D9" s="8">
        <v>3</v>
      </c>
      <c r="E9" s="8"/>
      <c r="F9" s="11"/>
      <c r="G9" s="12"/>
      <c r="H9" s="12"/>
    </row>
    <row r="10" ht="36.75" customHeight="1" spans="1:8">
      <c r="A10" s="13" t="s">
        <v>1564</v>
      </c>
      <c r="B10" s="8"/>
      <c r="C10" s="8"/>
      <c r="D10" s="8"/>
      <c r="E10" s="8"/>
      <c r="F10" s="11"/>
      <c r="G10" s="12"/>
      <c r="H10" s="12"/>
    </row>
    <row r="11" ht="36.75" customHeight="1" spans="1:8">
      <c r="A11" s="13" t="s">
        <v>1565</v>
      </c>
      <c r="B11" s="8">
        <v>69590</v>
      </c>
      <c r="C11" s="8">
        <v>69590</v>
      </c>
      <c r="D11" s="8">
        <v>20011</v>
      </c>
      <c r="E11" s="8">
        <v>30981</v>
      </c>
      <c r="F11" s="11">
        <f>E11/B11*100</f>
        <v>44.5193274895818</v>
      </c>
      <c r="G11" s="12">
        <f>E11/C11*100</f>
        <v>44.5193274895818</v>
      </c>
      <c r="H11" s="12">
        <f>E11/D11*100-100</f>
        <v>54.8198490830044</v>
      </c>
    </row>
    <row r="12" ht="36.75" customHeight="1" spans="1:8">
      <c r="A12" s="13" t="s">
        <v>1566</v>
      </c>
      <c r="B12" s="8"/>
      <c r="C12" s="8"/>
      <c r="D12" s="8"/>
      <c r="E12" s="8">
        <v>3</v>
      </c>
      <c r="F12" s="8"/>
      <c r="G12" s="12"/>
      <c r="H12" s="12"/>
    </row>
    <row r="13" ht="36.75" customHeight="1" spans="1:8">
      <c r="A13" s="13" t="s">
        <v>1567</v>
      </c>
      <c r="B13" s="8"/>
      <c r="C13" s="8"/>
      <c r="D13" s="8"/>
      <c r="E13" s="8"/>
      <c r="F13" s="8"/>
      <c r="G13" s="12"/>
      <c r="H13" s="12"/>
    </row>
    <row r="14" ht="36.75" customHeight="1" spans="1:8">
      <c r="A14" s="13" t="s">
        <v>1568</v>
      </c>
      <c r="B14" s="8"/>
      <c r="C14" s="8"/>
      <c r="D14" s="8"/>
      <c r="E14" s="8"/>
      <c r="F14" s="8"/>
      <c r="G14" s="12"/>
      <c r="H14" s="12"/>
    </row>
    <row r="15" ht="36.75" customHeight="1" spans="1:8">
      <c r="A15" s="13" t="s">
        <v>1569</v>
      </c>
      <c r="B15" s="8"/>
      <c r="C15" s="8"/>
      <c r="D15" s="8"/>
      <c r="E15" s="8"/>
      <c r="F15" s="8"/>
      <c r="G15" s="12"/>
      <c r="H15" s="12"/>
    </row>
    <row r="16" ht="36.75" customHeight="1" spans="1:8">
      <c r="A16" s="13" t="s">
        <v>1570</v>
      </c>
      <c r="B16" s="8"/>
      <c r="C16" s="8"/>
      <c r="D16" s="8">
        <v>15438</v>
      </c>
      <c r="E16" s="8">
        <v>2005</v>
      </c>
      <c r="F16" s="8"/>
      <c r="G16" s="12"/>
      <c r="H16" s="12">
        <f>E16/D16*100-100</f>
        <v>-87.0125663946107</v>
      </c>
    </row>
    <row r="17" ht="36.75" customHeight="1" spans="1:8">
      <c r="A17" s="13" t="s">
        <v>1571</v>
      </c>
      <c r="B17" s="8"/>
      <c r="C17" s="8"/>
      <c r="D17" s="8">
        <v>10350</v>
      </c>
      <c r="E17" s="8">
        <v>8884</v>
      </c>
      <c r="F17" s="8"/>
      <c r="G17" s="12"/>
      <c r="H17" s="12">
        <f>E17/D17*100-100</f>
        <v>-14.1642512077295</v>
      </c>
    </row>
    <row r="18" ht="36.75" customHeight="1" spans="1:8">
      <c r="A18" s="14" t="s">
        <v>1572</v>
      </c>
      <c r="B18" s="15"/>
      <c r="C18" s="15"/>
      <c r="D18" s="15"/>
      <c r="E18" s="15">
        <v>3</v>
      </c>
      <c r="F18" s="15"/>
      <c r="G18" s="16"/>
      <c r="H18" s="16"/>
    </row>
    <row r="19" ht="36.75" customHeight="1" spans="1:8">
      <c r="A19" s="13" t="s">
        <v>1043</v>
      </c>
      <c r="B19" s="8"/>
      <c r="C19" s="8"/>
      <c r="D19" s="8">
        <v>4729</v>
      </c>
      <c r="E19" s="8">
        <v>18641</v>
      </c>
      <c r="F19" s="8"/>
      <c r="G19" s="12"/>
      <c r="H19" s="12">
        <f>E19/D19*100-100</f>
        <v>294.184817086065</v>
      </c>
    </row>
    <row r="20" ht="36.75" customHeight="1" spans="1:8">
      <c r="A20" s="17" t="s">
        <v>1573</v>
      </c>
      <c r="B20" s="18"/>
      <c r="C20" s="18"/>
      <c r="D20" s="18"/>
      <c r="E20" s="15">
        <v>3870</v>
      </c>
      <c r="F20" s="18"/>
      <c r="G20" s="18"/>
      <c r="H20" s="12"/>
    </row>
    <row r="21" ht="33" customHeight="1" spans="1:8">
      <c r="A21" s="19" t="s">
        <v>1574</v>
      </c>
      <c r="B21" s="19"/>
      <c r="C21" s="19"/>
      <c r="D21" s="19"/>
      <c r="E21" s="19">
        <v>1</v>
      </c>
      <c r="F21" s="19"/>
      <c r="G21" s="19"/>
      <c r="H21" s="19"/>
    </row>
  </sheetData>
  <mergeCells count="1">
    <mergeCell ref="A1:H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9"/>
  <sheetViews>
    <sheetView workbookViewId="0">
      <selection activeCell="C4" sqref="C4"/>
    </sheetView>
  </sheetViews>
  <sheetFormatPr defaultColWidth="8.125" defaultRowHeight="14.25" outlineLevelCol="3"/>
  <cols>
    <col min="1" max="1" width="31" style="229" customWidth="1"/>
    <col min="2" max="2" width="15.5" style="229" customWidth="1"/>
    <col min="3" max="3" width="15.25" style="229" customWidth="1"/>
    <col min="4" max="4" width="14.5" style="229" customWidth="1"/>
    <col min="5" max="5" width="8.125" style="229"/>
    <col min="6" max="6" width="9.375" style="229"/>
    <col min="7" max="7" width="10.375" style="229"/>
    <col min="8" max="8" width="8.375" style="229"/>
    <col min="9" max="16384" width="8.125" style="229"/>
  </cols>
  <sheetData>
    <row r="1" spans="1:1">
      <c r="A1" s="229" t="s">
        <v>73</v>
      </c>
    </row>
    <row r="2" ht="50.25" customHeight="1" spans="1:4">
      <c r="A2" s="230" t="s">
        <v>74</v>
      </c>
      <c r="B2" s="230"/>
      <c r="C2" s="230"/>
      <c r="D2" s="230"/>
    </row>
    <row r="3" ht="22.5" customHeight="1" spans="4:4">
      <c r="D3" s="231" t="s">
        <v>2</v>
      </c>
    </row>
    <row r="4" s="228" customFormat="1" ht="33.75" customHeight="1" spans="1:4">
      <c r="A4" s="232" t="s">
        <v>3</v>
      </c>
      <c r="B4" s="232" t="s">
        <v>4</v>
      </c>
      <c r="C4" s="232" t="s">
        <v>5</v>
      </c>
      <c r="D4" s="232" t="s">
        <v>75</v>
      </c>
    </row>
    <row r="5" ht="23.1" customHeight="1" spans="1:4">
      <c r="A5" s="233" t="s">
        <v>76</v>
      </c>
      <c r="B5" s="234">
        <f>+B6+B21</f>
        <v>76649</v>
      </c>
      <c r="C5" s="234">
        <f>+C6+C21</f>
        <v>81275</v>
      </c>
      <c r="D5" s="235">
        <f>C5/B5*100-100</f>
        <v>6.0353037873945</v>
      </c>
    </row>
    <row r="6" ht="23.1" customHeight="1" spans="1:4">
      <c r="A6" s="236" t="s">
        <v>77</v>
      </c>
      <c r="B6" s="234">
        <f>SUM(B7:B20)</f>
        <v>53120</v>
      </c>
      <c r="C6" s="234">
        <f>SUM(C7:C20)</f>
        <v>56778</v>
      </c>
      <c r="D6" s="235">
        <f>C6/B6*100-100</f>
        <v>6.8862951807229</v>
      </c>
    </row>
    <row r="7" ht="23.1" customHeight="1" spans="1:4">
      <c r="A7" s="236" t="s">
        <v>78</v>
      </c>
      <c r="B7" s="237">
        <v>18960</v>
      </c>
      <c r="C7" s="238">
        <v>22204</v>
      </c>
      <c r="D7" s="235">
        <f t="shared" ref="D5:D22" si="0">+C7/B7*100-100</f>
        <v>17.1097046413502</v>
      </c>
    </row>
    <row r="8" ht="23.1" customHeight="1" spans="1:4">
      <c r="A8" s="236" t="s">
        <v>79</v>
      </c>
      <c r="B8" s="237">
        <v>6344</v>
      </c>
      <c r="C8" s="238">
        <v>5500</v>
      </c>
      <c r="D8" s="235">
        <f t="shared" si="0"/>
        <v>-13.3039092055485</v>
      </c>
    </row>
    <row r="9" ht="23.1" customHeight="1" spans="1:4">
      <c r="A9" s="236" t="s">
        <v>80</v>
      </c>
      <c r="B9" s="237">
        <v>2500</v>
      </c>
      <c r="C9" s="238">
        <v>2200</v>
      </c>
      <c r="D9" s="235">
        <f t="shared" si="0"/>
        <v>-12</v>
      </c>
    </row>
    <row r="10" ht="23.1" customHeight="1" spans="1:4">
      <c r="A10" s="239" t="s">
        <v>81</v>
      </c>
      <c r="B10" s="237">
        <v>110</v>
      </c>
      <c r="C10" s="238">
        <v>200</v>
      </c>
      <c r="D10" s="235">
        <f t="shared" si="0"/>
        <v>81.8181818181818</v>
      </c>
    </row>
    <row r="11" ht="23.1" customHeight="1" spans="1:4">
      <c r="A11" s="236" t="s">
        <v>82</v>
      </c>
      <c r="B11" s="237">
        <v>2250</v>
      </c>
      <c r="C11" s="238">
        <v>2300</v>
      </c>
      <c r="D11" s="235">
        <f t="shared" si="0"/>
        <v>2.22222222222221</v>
      </c>
    </row>
    <row r="12" ht="23.1" customHeight="1" spans="1:4">
      <c r="A12" s="236" t="s">
        <v>83</v>
      </c>
      <c r="B12" s="237">
        <v>2240</v>
      </c>
      <c r="C12" s="238">
        <v>3500</v>
      </c>
      <c r="D12" s="235">
        <f t="shared" si="0"/>
        <v>56.25</v>
      </c>
    </row>
    <row r="13" ht="23.1" customHeight="1" spans="1:4">
      <c r="A13" s="236" t="s">
        <v>84</v>
      </c>
      <c r="B13" s="237">
        <v>1089</v>
      </c>
      <c r="C13" s="238">
        <v>1100</v>
      </c>
      <c r="D13" s="235">
        <f t="shared" si="0"/>
        <v>1.01010101010101</v>
      </c>
    </row>
    <row r="14" ht="23.1" customHeight="1" spans="1:4">
      <c r="A14" s="236" t="s">
        <v>85</v>
      </c>
      <c r="B14" s="237">
        <v>5123</v>
      </c>
      <c r="C14" s="238">
        <v>4800</v>
      </c>
      <c r="D14" s="235">
        <f t="shared" si="0"/>
        <v>-6.30489947296506</v>
      </c>
    </row>
    <row r="15" ht="23.1" customHeight="1" spans="1:4">
      <c r="A15" s="236" t="s">
        <v>86</v>
      </c>
      <c r="B15" s="237">
        <v>6405</v>
      </c>
      <c r="C15" s="238">
        <v>8600</v>
      </c>
      <c r="D15" s="235">
        <f t="shared" si="0"/>
        <v>34.2701014832162</v>
      </c>
    </row>
    <row r="16" ht="23.1" customHeight="1" spans="1:4">
      <c r="A16" s="236" t="s">
        <v>87</v>
      </c>
      <c r="B16" s="237">
        <v>2666</v>
      </c>
      <c r="C16" s="238">
        <v>814</v>
      </c>
      <c r="D16" s="235">
        <f t="shared" si="0"/>
        <v>-69.4673668417104</v>
      </c>
    </row>
    <row r="17" ht="23.1" customHeight="1" spans="1:4">
      <c r="A17" s="236" t="s">
        <v>88</v>
      </c>
      <c r="B17" s="237">
        <v>2600</v>
      </c>
      <c r="C17" s="238">
        <v>0</v>
      </c>
      <c r="D17" s="235">
        <f t="shared" si="0"/>
        <v>-100</v>
      </c>
    </row>
    <row r="18" ht="23.1" customHeight="1" spans="1:4">
      <c r="A18" s="239" t="s">
        <v>89</v>
      </c>
      <c r="B18" s="237">
        <v>91</v>
      </c>
      <c r="C18" s="238">
        <v>60</v>
      </c>
      <c r="D18" s="235">
        <f t="shared" si="0"/>
        <v>-34.0659340659341</v>
      </c>
    </row>
    <row r="19" ht="23.1" customHeight="1" spans="1:4">
      <c r="A19" s="236" t="s">
        <v>90</v>
      </c>
      <c r="B19" s="237">
        <v>2742</v>
      </c>
      <c r="C19" s="238">
        <v>5500</v>
      </c>
      <c r="D19" s="235">
        <f t="shared" si="0"/>
        <v>100.583515681984</v>
      </c>
    </row>
    <row r="20" ht="23.1" customHeight="1" spans="1:4">
      <c r="A20" s="236" t="s">
        <v>91</v>
      </c>
      <c r="B20" s="237"/>
      <c r="C20" s="238"/>
      <c r="D20" s="235"/>
    </row>
    <row r="21" ht="23.1" customHeight="1" spans="1:4">
      <c r="A21" s="236" t="s">
        <v>92</v>
      </c>
      <c r="B21" s="234">
        <f>SUM(B22:B29)</f>
        <v>23529</v>
      </c>
      <c r="C21" s="234">
        <f>SUM(C22:C29)</f>
        <v>24497</v>
      </c>
      <c r="D21" s="235">
        <f t="shared" si="0"/>
        <v>4.11407199625992</v>
      </c>
    </row>
    <row r="22" ht="23.1" customHeight="1" spans="1:4">
      <c r="A22" s="236" t="s">
        <v>93</v>
      </c>
      <c r="B22" s="237">
        <v>1403</v>
      </c>
      <c r="C22" s="238">
        <v>3803</v>
      </c>
      <c r="D22" s="235">
        <f t="shared" si="0"/>
        <v>171.062009978617</v>
      </c>
    </row>
    <row r="23" ht="23.1" customHeight="1" spans="1:4">
      <c r="A23" s="236" t="s">
        <v>94</v>
      </c>
      <c r="B23" s="237">
        <v>18779</v>
      </c>
      <c r="C23" s="238">
        <v>3794</v>
      </c>
      <c r="D23" s="235">
        <f t="shared" ref="D23:D29" si="1">+C23/B23*100-100</f>
        <v>-79.7965812876085</v>
      </c>
    </row>
    <row r="24" ht="23.1" customHeight="1" spans="1:4">
      <c r="A24" s="236" t="s">
        <v>95</v>
      </c>
      <c r="B24" s="237">
        <v>327</v>
      </c>
      <c r="C24" s="238">
        <v>200</v>
      </c>
      <c r="D24" s="235">
        <f t="shared" si="1"/>
        <v>-38.8379204892966</v>
      </c>
    </row>
    <row r="25" ht="23.1" customHeight="1" spans="1:4">
      <c r="A25" s="236" t="s">
        <v>96</v>
      </c>
      <c r="B25" s="237"/>
      <c r="C25" s="238"/>
      <c r="D25" s="235"/>
    </row>
    <row r="26" ht="23.1" customHeight="1" spans="1:4">
      <c r="A26" s="236" t="s">
        <v>97</v>
      </c>
      <c r="B26" s="237">
        <v>3020</v>
      </c>
      <c r="C26" s="238">
        <v>16700</v>
      </c>
      <c r="D26" s="235">
        <f t="shared" si="1"/>
        <v>452.980132450331</v>
      </c>
    </row>
    <row r="27" ht="23.1" customHeight="1" spans="1:4">
      <c r="A27" s="236" t="s">
        <v>98</v>
      </c>
      <c r="B27" s="234"/>
      <c r="C27" s="234"/>
      <c r="D27" s="235"/>
    </row>
    <row r="28" ht="23.1" customHeight="1" spans="1:4">
      <c r="A28" s="239" t="s">
        <v>99</v>
      </c>
      <c r="B28" s="234"/>
      <c r="C28" s="234"/>
      <c r="D28" s="235"/>
    </row>
    <row r="29" ht="23.1" customHeight="1" spans="1:4">
      <c r="A29" s="236" t="s">
        <v>100</v>
      </c>
      <c r="B29" s="234"/>
      <c r="C29" s="234"/>
      <c r="D29" s="235"/>
    </row>
  </sheetData>
  <mergeCells count="1">
    <mergeCell ref="A2:D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8"/>
  <sheetViews>
    <sheetView workbookViewId="0">
      <pane xSplit="2" ySplit="4" topLeftCell="C5" activePane="bottomRight" state="frozen"/>
      <selection/>
      <selection pane="topRight"/>
      <selection pane="bottomLeft"/>
      <selection pane="bottomRight" activeCell="L19" sqref="L19"/>
    </sheetView>
  </sheetViews>
  <sheetFormatPr defaultColWidth="9" defaultRowHeight="15.75"/>
  <cols>
    <col min="1" max="1" width="7" style="202" customWidth="1"/>
    <col min="2" max="2" width="17.5" style="203" customWidth="1"/>
    <col min="3" max="3" width="10.375" style="204" customWidth="1"/>
    <col min="4" max="5" width="9.625" style="204" customWidth="1"/>
    <col min="6" max="6" width="12.875" style="202" customWidth="1"/>
    <col min="7" max="7" width="14.5" style="202" customWidth="1"/>
    <col min="8" max="8" width="9" style="202"/>
    <col min="9" max="9" width="13.75" style="202"/>
    <col min="10" max="16384" width="9" style="202"/>
  </cols>
  <sheetData>
    <row r="1" ht="21.75" customHeight="1" spans="1:7">
      <c r="A1" s="205" t="s">
        <v>101</v>
      </c>
      <c r="B1" s="206"/>
      <c r="C1" s="206"/>
      <c r="D1" s="206"/>
      <c r="E1" s="207"/>
      <c r="F1" s="208"/>
      <c r="G1" s="206"/>
    </row>
    <row r="2" ht="36.75" customHeight="1" spans="1:7">
      <c r="A2" s="209" t="s">
        <v>102</v>
      </c>
      <c r="B2" s="209"/>
      <c r="C2" s="209"/>
      <c r="D2" s="209"/>
      <c r="E2" s="209"/>
      <c r="F2" s="209"/>
      <c r="G2" s="209"/>
    </row>
    <row r="3" ht="22.5" customHeight="1" spans="1:7">
      <c r="A3" s="210"/>
      <c r="B3" s="206"/>
      <c r="C3" s="206"/>
      <c r="D3" s="206"/>
      <c r="E3" s="207"/>
      <c r="F3" s="211" t="s">
        <v>2</v>
      </c>
      <c r="G3" s="211"/>
    </row>
    <row r="4" ht="33" customHeight="1" spans="1:7">
      <c r="A4" s="212" t="s">
        <v>103</v>
      </c>
      <c r="B4" s="212" t="s">
        <v>104</v>
      </c>
      <c r="C4" s="212" t="s">
        <v>76</v>
      </c>
      <c r="D4" s="212" t="s">
        <v>105</v>
      </c>
      <c r="E4" s="212" t="s">
        <v>106</v>
      </c>
      <c r="F4" s="212" t="s">
        <v>4</v>
      </c>
      <c r="G4" s="212" t="s">
        <v>107</v>
      </c>
    </row>
    <row r="5" ht="24.95" customHeight="1" spans="1:7">
      <c r="A5" s="213"/>
      <c r="B5" s="212" t="s">
        <v>76</v>
      </c>
      <c r="C5" s="214">
        <f>SUM(C6:C28)</f>
        <v>84505</v>
      </c>
      <c r="D5" s="215">
        <f>SUM(D6:D28)</f>
        <v>18251</v>
      </c>
      <c r="E5" s="214">
        <f>SUM(E6:E28)</f>
        <v>66254</v>
      </c>
      <c r="F5" s="215">
        <f>SUM(F6:F28)</f>
        <v>66695</v>
      </c>
      <c r="G5" s="216">
        <f>(C5/F5-1)*100</f>
        <v>26.7036509483469</v>
      </c>
    </row>
    <row r="6" ht="24.95" customHeight="1" spans="1:9">
      <c r="A6" s="213" t="s">
        <v>108</v>
      </c>
      <c r="B6" s="47" t="s">
        <v>109</v>
      </c>
      <c r="C6" s="217">
        <f>D6+E6</f>
        <v>29226</v>
      </c>
      <c r="D6" s="215">
        <v>2979</v>
      </c>
      <c r="E6" s="215">
        <v>26247</v>
      </c>
      <c r="F6" s="218">
        <v>12601</v>
      </c>
      <c r="G6" s="216">
        <f t="shared" ref="G6:G28" si="0">(C6/F6-1)*100</f>
        <v>131.933973494167</v>
      </c>
      <c r="I6" s="226"/>
    </row>
    <row r="7" ht="24.95" customHeight="1" spans="1:9">
      <c r="A7" s="213" t="s">
        <v>110</v>
      </c>
      <c r="B7" s="47" t="s">
        <v>111</v>
      </c>
      <c r="C7" s="218"/>
      <c r="D7" s="215"/>
      <c r="E7" s="214"/>
      <c r="F7" s="219"/>
      <c r="G7" s="216"/>
      <c r="I7" s="226"/>
    </row>
    <row r="8" ht="24.95" customHeight="1" spans="1:10">
      <c r="A8" s="213" t="s">
        <v>112</v>
      </c>
      <c r="B8" s="47" t="s">
        <v>113</v>
      </c>
      <c r="C8" s="218">
        <f>D8+E8</f>
        <v>518</v>
      </c>
      <c r="D8" s="215"/>
      <c r="E8" s="214">
        <v>518</v>
      </c>
      <c r="F8" s="219"/>
      <c r="G8" s="216">
        <v>100</v>
      </c>
      <c r="I8" s="226"/>
      <c r="J8" s="227"/>
    </row>
    <row r="9" ht="24.95" customHeight="1" spans="1:13">
      <c r="A9" s="213" t="s">
        <v>114</v>
      </c>
      <c r="B9" s="47" t="s">
        <v>115</v>
      </c>
      <c r="C9" s="218">
        <f>D9+E9</f>
        <v>13172</v>
      </c>
      <c r="D9" s="215">
        <v>9609</v>
      </c>
      <c r="E9" s="214">
        <v>3563</v>
      </c>
      <c r="F9" s="218">
        <v>12709</v>
      </c>
      <c r="G9" s="216">
        <f t="shared" si="0"/>
        <v>3.64308757573373</v>
      </c>
      <c r="I9" s="226"/>
      <c r="K9" s="227"/>
      <c r="L9" s="227"/>
      <c r="M9" s="227"/>
    </row>
    <row r="10" ht="24.95" customHeight="1" spans="1:11">
      <c r="A10" s="213" t="s">
        <v>116</v>
      </c>
      <c r="B10" s="47" t="s">
        <v>117</v>
      </c>
      <c r="C10" s="218">
        <f>D10+E10</f>
        <v>12200</v>
      </c>
      <c r="D10" s="215">
        <v>500</v>
      </c>
      <c r="E10" s="214">
        <v>11700</v>
      </c>
      <c r="F10" s="218">
        <v>12962</v>
      </c>
      <c r="G10" s="216">
        <f t="shared" si="0"/>
        <v>-5.87872241937972</v>
      </c>
      <c r="I10" s="226"/>
      <c r="K10" s="227"/>
    </row>
    <row r="11" ht="24.95" customHeight="1" spans="1:9">
      <c r="A11" s="213" t="s">
        <v>118</v>
      </c>
      <c r="B11" s="47" t="s">
        <v>119</v>
      </c>
      <c r="C11" s="218"/>
      <c r="D11" s="215"/>
      <c r="E11" s="214"/>
      <c r="F11" s="218"/>
      <c r="G11" s="216"/>
      <c r="I11" s="226"/>
    </row>
    <row r="12" ht="24.95" customHeight="1" spans="1:7">
      <c r="A12" s="213" t="s">
        <v>120</v>
      </c>
      <c r="B12" s="47" t="s">
        <v>121</v>
      </c>
      <c r="C12" s="218">
        <f t="shared" ref="C11:C16" si="1">D12+E12</f>
        <v>5477</v>
      </c>
      <c r="D12" s="215">
        <v>1494</v>
      </c>
      <c r="E12" s="214">
        <v>3983</v>
      </c>
      <c r="F12" s="218">
        <v>3991</v>
      </c>
      <c r="G12" s="216">
        <f t="shared" si="0"/>
        <v>37.233775995991</v>
      </c>
    </row>
    <row r="13" ht="24.95" customHeight="1" spans="1:9">
      <c r="A13" s="213" t="s">
        <v>122</v>
      </c>
      <c r="B13" s="47" t="s">
        <v>123</v>
      </c>
      <c r="C13" s="218">
        <f t="shared" si="1"/>
        <v>1604</v>
      </c>
      <c r="D13" s="215">
        <v>52</v>
      </c>
      <c r="E13" s="214">
        <v>1552</v>
      </c>
      <c r="F13" s="218">
        <v>1245</v>
      </c>
      <c r="G13" s="216">
        <f t="shared" si="0"/>
        <v>28.8353413654618</v>
      </c>
      <c r="I13" s="226"/>
    </row>
    <row r="14" ht="24.95" customHeight="1" spans="1:9">
      <c r="A14" s="213" t="s">
        <v>124</v>
      </c>
      <c r="B14" s="47" t="s">
        <v>125</v>
      </c>
      <c r="C14" s="218">
        <f t="shared" si="1"/>
        <v>340</v>
      </c>
      <c r="D14" s="215"/>
      <c r="E14" s="214">
        <v>340</v>
      </c>
      <c r="F14" s="218">
        <v>182</v>
      </c>
      <c r="G14" s="216">
        <f t="shared" si="0"/>
        <v>86.8131868131868</v>
      </c>
      <c r="I14" s="226"/>
    </row>
    <row r="15" ht="24.95" customHeight="1" spans="1:9">
      <c r="A15" s="213" t="s">
        <v>126</v>
      </c>
      <c r="B15" s="47" t="s">
        <v>127</v>
      </c>
      <c r="C15" s="218">
        <f t="shared" si="1"/>
        <v>12596</v>
      </c>
      <c r="D15" s="215">
        <v>905</v>
      </c>
      <c r="E15" s="214">
        <v>11691</v>
      </c>
      <c r="F15" s="218">
        <v>14133</v>
      </c>
      <c r="G15" s="216">
        <f t="shared" si="0"/>
        <v>-10.8752564918984</v>
      </c>
      <c r="I15" s="226"/>
    </row>
    <row r="16" ht="24.95" customHeight="1" spans="1:9">
      <c r="A16" s="213" t="s">
        <v>128</v>
      </c>
      <c r="B16" s="47" t="s">
        <v>129</v>
      </c>
      <c r="C16" s="218">
        <f t="shared" si="1"/>
        <v>3415</v>
      </c>
      <c r="D16" s="215">
        <v>939</v>
      </c>
      <c r="E16" s="214">
        <v>2476</v>
      </c>
      <c r="F16" s="218">
        <v>3230</v>
      </c>
      <c r="G16" s="216">
        <f t="shared" si="0"/>
        <v>5.72755417956656</v>
      </c>
      <c r="I16" s="226"/>
    </row>
    <row r="17" ht="24.95" customHeight="1" spans="1:9">
      <c r="A17" s="213" t="s">
        <v>130</v>
      </c>
      <c r="B17" s="47" t="s">
        <v>131</v>
      </c>
      <c r="C17" s="218"/>
      <c r="D17" s="215"/>
      <c r="E17" s="214"/>
      <c r="F17" s="218"/>
      <c r="G17" s="216"/>
      <c r="I17" s="226"/>
    </row>
    <row r="18" ht="24.95" customHeight="1" spans="1:9">
      <c r="A18" s="213" t="s">
        <v>132</v>
      </c>
      <c r="B18" s="47" t="s">
        <v>133</v>
      </c>
      <c r="C18" s="218"/>
      <c r="D18" s="215"/>
      <c r="E18" s="214"/>
      <c r="F18" s="218"/>
      <c r="G18" s="216"/>
      <c r="I18" s="226"/>
    </row>
    <row r="19" ht="24.95" customHeight="1" spans="1:9">
      <c r="A19" s="213" t="s">
        <v>134</v>
      </c>
      <c r="B19" s="47" t="s">
        <v>135</v>
      </c>
      <c r="C19" s="218">
        <f>D19+E19</f>
        <v>500</v>
      </c>
      <c r="D19" s="215"/>
      <c r="E19" s="214">
        <v>500</v>
      </c>
      <c r="F19" s="218"/>
      <c r="G19" s="216">
        <v>100</v>
      </c>
      <c r="I19" s="226"/>
    </row>
    <row r="20" ht="24.95" customHeight="1" spans="1:9">
      <c r="A20" s="213" t="s">
        <v>136</v>
      </c>
      <c r="B20" s="47" t="s">
        <v>137</v>
      </c>
      <c r="C20" s="218"/>
      <c r="D20" s="215"/>
      <c r="E20" s="214"/>
      <c r="F20" s="218"/>
      <c r="G20" s="216"/>
      <c r="I20" s="226"/>
    </row>
    <row r="21" ht="24.95" customHeight="1" spans="1:9">
      <c r="A21" s="213" t="s">
        <v>138</v>
      </c>
      <c r="B21" s="47" t="s">
        <v>139</v>
      </c>
      <c r="C21" s="218"/>
      <c r="D21" s="215"/>
      <c r="E21" s="214"/>
      <c r="F21" s="218"/>
      <c r="G21" s="216"/>
      <c r="I21" s="226"/>
    </row>
    <row r="22" ht="24.95" customHeight="1" spans="1:9">
      <c r="A22" s="213" t="s">
        <v>140</v>
      </c>
      <c r="B22" s="47" t="s">
        <v>141</v>
      </c>
      <c r="C22" s="218">
        <f>D22+E22</f>
        <v>420</v>
      </c>
      <c r="D22" s="215">
        <v>269</v>
      </c>
      <c r="E22" s="214">
        <v>151</v>
      </c>
      <c r="F22" s="218">
        <v>965</v>
      </c>
      <c r="G22" s="216">
        <f t="shared" si="0"/>
        <v>-56.4766839378238</v>
      </c>
      <c r="I22" s="226"/>
    </row>
    <row r="23" ht="24.95" customHeight="1" spans="1:9">
      <c r="A23" s="213" t="s">
        <v>142</v>
      </c>
      <c r="B23" s="47" t="s">
        <v>143</v>
      </c>
      <c r="C23" s="218">
        <f t="shared" ref="C23:C28" si="2">D23+E23</f>
        <v>1293</v>
      </c>
      <c r="D23" s="215">
        <v>1293</v>
      </c>
      <c r="E23" s="214"/>
      <c r="F23" s="218"/>
      <c r="G23" s="216">
        <v>100</v>
      </c>
      <c r="I23" s="226"/>
    </row>
    <row r="24" ht="24.95" customHeight="1" spans="1:9">
      <c r="A24" s="213" t="s">
        <v>144</v>
      </c>
      <c r="B24" s="47" t="s">
        <v>145</v>
      </c>
      <c r="C24" s="218"/>
      <c r="D24" s="215"/>
      <c r="E24" s="214"/>
      <c r="F24" s="218"/>
      <c r="G24" s="216"/>
      <c r="I24" s="226"/>
    </row>
    <row r="25" ht="24.95" customHeight="1" spans="1:9">
      <c r="A25" s="213" t="s">
        <v>146</v>
      </c>
      <c r="B25" s="47" t="s">
        <v>147</v>
      </c>
      <c r="C25" s="218">
        <f t="shared" si="2"/>
        <v>840</v>
      </c>
      <c r="D25" s="215">
        <v>211</v>
      </c>
      <c r="E25" s="214">
        <v>629</v>
      </c>
      <c r="F25" s="218">
        <v>1294</v>
      </c>
      <c r="G25" s="216">
        <f t="shared" si="0"/>
        <v>-35.0850077279753</v>
      </c>
      <c r="I25" s="226"/>
    </row>
    <row r="26" ht="24.95" customHeight="1" spans="1:9">
      <c r="A26" s="213" t="s">
        <v>148</v>
      </c>
      <c r="B26" s="47" t="s">
        <v>149</v>
      </c>
      <c r="C26" s="218">
        <f t="shared" si="2"/>
        <v>1000</v>
      </c>
      <c r="D26" s="215"/>
      <c r="E26" s="214">
        <v>1000</v>
      </c>
      <c r="F26" s="218">
        <v>700</v>
      </c>
      <c r="G26" s="216">
        <f t="shared" si="0"/>
        <v>42.8571428571429</v>
      </c>
      <c r="I26" s="226"/>
    </row>
    <row r="27" ht="24.95" customHeight="1" spans="1:9">
      <c r="A27" s="220" t="s">
        <v>150</v>
      </c>
      <c r="B27" s="221" t="s">
        <v>151</v>
      </c>
      <c r="C27" s="218">
        <f t="shared" si="2"/>
        <v>1004</v>
      </c>
      <c r="D27" s="222"/>
      <c r="E27" s="214">
        <v>1004</v>
      </c>
      <c r="F27" s="223">
        <v>1848</v>
      </c>
      <c r="G27" s="216">
        <f t="shared" si="0"/>
        <v>-45.6709956709957</v>
      </c>
      <c r="I27" s="226"/>
    </row>
    <row r="28" ht="26" customHeight="1" spans="1:7">
      <c r="A28" s="213">
        <v>232</v>
      </c>
      <c r="B28" s="47" t="s">
        <v>152</v>
      </c>
      <c r="C28" s="217">
        <f t="shared" si="2"/>
        <v>900</v>
      </c>
      <c r="D28" s="224"/>
      <c r="E28" s="215">
        <v>900</v>
      </c>
      <c r="F28" s="225">
        <v>835</v>
      </c>
      <c r="G28" s="216">
        <f t="shared" si="0"/>
        <v>7.78443113772456</v>
      </c>
    </row>
  </sheetData>
  <mergeCells count="2">
    <mergeCell ref="A2:G2"/>
    <mergeCell ref="F3:G3"/>
  </mergeCells>
  <printOptions horizontalCentered="1"/>
  <pageMargins left="0.699305555555556" right="0.699305555555556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71"/>
  <sheetViews>
    <sheetView topLeftCell="A730" workbookViewId="0">
      <selection activeCell="A1247" sqref="$A1247:$XFD1299"/>
    </sheetView>
  </sheetViews>
  <sheetFormatPr defaultColWidth="9" defaultRowHeight="14.25" outlineLevelCol="4"/>
  <cols>
    <col min="1" max="1" width="44" style="182" customWidth="1"/>
    <col min="2" max="2" width="14.875" style="186" customWidth="1"/>
    <col min="3" max="3" width="13.5" style="186" customWidth="1"/>
    <col min="4" max="4" width="13.875" style="187" customWidth="1"/>
    <col min="5" max="5" width="15" style="182" customWidth="1"/>
    <col min="6" max="16384" width="9" style="144"/>
  </cols>
  <sheetData>
    <row r="1" s="182" customFormat="1" ht="18" customHeight="1" spans="1:5">
      <c r="A1" s="183" t="s">
        <v>73</v>
      </c>
      <c r="B1" s="188"/>
      <c r="C1" s="188"/>
      <c r="D1" s="189"/>
      <c r="E1" s="190" t="s">
        <v>153</v>
      </c>
    </row>
    <row r="2" s="183" customFormat="1" ht="20.25" spans="1:5">
      <c r="A2" s="191" t="s">
        <v>154</v>
      </c>
      <c r="B2" s="191"/>
      <c r="C2" s="191"/>
      <c r="D2" s="191"/>
      <c r="E2" s="191"/>
    </row>
    <row r="3" s="182" customFormat="1" ht="20.25" customHeight="1" spans="2:5">
      <c r="B3" s="188"/>
      <c r="C3" s="188"/>
      <c r="D3" s="189"/>
      <c r="E3" s="190" t="s">
        <v>2</v>
      </c>
    </row>
    <row r="4" s="182" customFormat="1" ht="36" customHeight="1" spans="1:5">
      <c r="A4" s="192" t="s">
        <v>155</v>
      </c>
      <c r="B4" s="193" t="s">
        <v>156</v>
      </c>
      <c r="C4" s="194" t="s">
        <v>157</v>
      </c>
      <c r="D4" s="195" t="s">
        <v>158</v>
      </c>
      <c r="E4" s="192" t="s">
        <v>159</v>
      </c>
    </row>
    <row r="5" ht="20.1" customHeight="1" spans="1:5">
      <c r="A5" s="196" t="s">
        <v>160</v>
      </c>
      <c r="B5" s="164">
        <f>SUM(B6,B18,B27,B39,B51,B62,B73,B85,B94,B104,B119,B128,B139,B151,B161,B174,B181,B188,B197,B203,B210,B218,B225,B231,B237,B243,B249,B255,)</f>
        <v>4256</v>
      </c>
      <c r="C5" s="164">
        <f>SUM(C6,C18,C27,C39,C51,C62,C73,C85,C94,C104,C119,C128,C139,C151,C161,C174,C181,C188,C197,C203,C210,C218,C225,C231,C237,C243,C249,C255,)</f>
        <v>12704</v>
      </c>
      <c r="D5" s="152">
        <f t="shared" ref="D5:D68" si="0">IF(B5=0,"",ROUND(C5/B5*100,1))</f>
        <v>298.5</v>
      </c>
      <c r="E5" s="196"/>
    </row>
    <row r="6" ht="20.1" hidden="1" customHeight="1" spans="1:5">
      <c r="A6" s="197" t="s">
        <v>161</v>
      </c>
      <c r="B6" s="154">
        <f>SUM(B7:B17)</f>
        <v>0</v>
      </c>
      <c r="C6" s="154">
        <f>SUM(C7:C17)</f>
        <v>0</v>
      </c>
      <c r="D6" s="152" t="str">
        <f t="shared" si="0"/>
        <v/>
      </c>
      <c r="E6" s="196"/>
    </row>
    <row r="7" ht="20.1" hidden="1" customHeight="1" spans="1:5">
      <c r="A7" s="197" t="s">
        <v>162</v>
      </c>
      <c r="B7" s="155"/>
      <c r="C7" s="155"/>
      <c r="D7" s="152" t="str">
        <f t="shared" si="0"/>
        <v/>
      </c>
      <c r="E7" s="196"/>
    </row>
    <row r="8" ht="20.1" hidden="1" customHeight="1" spans="1:5">
      <c r="A8" s="197" t="s">
        <v>163</v>
      </c>
      <c r="B8" s="155"/>
      <c r="C8" s="155"/>
      <c r="D8" s="152" t="str">
        <f t="shared" si="0"/>
        <v/>
      </c>
      <c r="E8" s="196"/>
    </row>
    <row r="9" ht="20.1" hidden="1" customHeight="1" spans="1:5">
      <c r="A9" s="198" t="s">
        <v>164</v>
      </c>
      <c r="B9" s="155"/>
      <c r="C9" s="155"/>
      <c r="D9" s="152" t="str">
        <f t="shared" si="0"/>
        <v/>
      </c>
      <c r="E9" s="196"/>
    </row>
    <row r="10" ht="20.1" hidden="1" customHeight="1" spans="1:5">
      <c r="A10" s="198" t="s">
        <v>165</v>
      </c>
      <c r="B10" s="155"/>
      <c r="C10" s="155"/>
      <c r="D10" s="152" t="str">
        <f t="shared" si="0"/>
        <v/>
      </c>
      <c r="E10" s="196"/>
    </row>
    <row r="11" ht="20.1" hidden="1" customHeight="1" spans="1:5">
      <c r="A11" s="198" t="s">
        <v>166</v>
      </c>
      <c r="B11" s="155"/>
      <c r="C11" s="155"/>
      <c r="D11" s="152" t="str">
        <f t="shared" si="0"/>
        <v/>
      </c>
      <c r="E11" s="196"/>
    </row>
    <row r="12" ht="20.1" hidden="1" customHeight="1" spans="1:5">
      <c r="A12" s="196" t="s">
        <v>167</v>
      </c>
      <c r="B12" s="155"/>
      <c r="C12" s="155"/>
      <c r="D12" s="152" t="str">
        <f t="shared" si="0"/>
        <v/>
      </c>
      <c r="E12" s="196"/>
    </row>
    <row r="13" ht="20.1" hidden="1" customHeight="1" spans="1:5">
      <c r="A13" s="196" t="s">
        <v>168</v>
      </c>
      <c r="B13" s="155"/>
      <c r="C13" s="155"/>
      <c r="D13" s="152" t="str">
        <f t="shared" si="0"/>
        <v/>
      </c>
      <c r="E13" s="196"/>
    </row>
    <row r="14" ht="20.1" hidden="1" customHeight="1" spans="1:5">
      <c r="A14" s="196" t="s">
        <v>169</v>
      </c>
      <c r="B14" s="155"/>
      <c r="C14" s="155"/>
      <c r="D14" s="152" t="str">
        <f t="shared" si="0"/>
        <v/>
      </c>
      <c r="E14" s="196"/>
    </row>
    <row r="15" ht="20.1" hidden="1" customHeight="1" spans="1:5">
      <c r="A15" s="196" t="s">
        <v>170</v>
      </c>
      <c r="B15" s="155"/>
      <c r="C15" s="155"/>
      <c r="D15" s="152" t="str">
        <f t="shared" si="0"/>
        <v/>
      </c>
      <c r="E15" s="196"/>
    </row>
    <row r="16" ht="20.1" hidden="1" customHeight="1" spans="1:5">
      <c r="A16" s="196" t="s">
        <v>171</v>
      </c>
      <c r="B16" s="155"/>
      <c r="C16" s="155"/>
      <c r="D16" s="152" t="str">
        <f t="shared" si="0"/>
        <v/>
      </c>
      <c r="E16" s="196"/>
    </row>
    <row r="17" ht="20.1" hidden="1" customHeight="1" spans="1:5">
      <c r="A17" s="196" t="s">
        <v>172</v>
      </c>
      <c r="B17" s="155"/>
      <c r="C17" s="155"/>
      <c r="D17" s="152" t="str">
        <f t="shared" si="0"/>
        <v/>
      </c>
      <c r="E17" s="196"/>
    </row>
    <row r="18" ht="20.1" hidden="1" customHeight="1" spans="1:5">
      <c r="A18" s="197" t="s">
        <v>173</v>
      </c>
      <c r="B18" s="154">
        <f>SUM(B19:B26)</f>
        <v>0</v>
      </c>
      <c r="C18" s="154">
        <f>SUM(C19:C26)</f>
        <v>0</v>
      </c>
      <c r="D18" s="152" t="str">
        <f t="shared" si="0"/>
        <v/>
      </c>
      <c r="E18" s="196"/>
    </row>
    <row r="19" ht="20.1" hidden="1" customHeight="1" spans="1:5">
      <c r="A19" s="197" t="s">
        <v>162</v>
      </c>
      <c r="B19" s="155"/>
      <c r="C19" s="155"/>
      <c r="D19" s="152" t="str">
        <f t="shared" si="0"/>
        <v/>
      </c>
      <c r="E19" s="196"/>
    </row>
    <row r="20" ht="20.1" hidden="1" customHeight="1" spans="1:5">
      <c r="A20" s="197" t="s">
        <v>163</v>
      </c>
      <c r="B20" s="155"/>
      <c r="C20" s="155"/>
      <c r="D20" s="152" t="str">
        <f t="shared" si="0"/>
        <v/>
      </c>
      <c r="E20" s="196"/>
    </row>
    <row r="21" ht="20.1" hidden="1" customHeight="1" spans="1:5">
      <c r="A21" s="198" t="s">
        <v>164</v>
      </c>
      <c r="B21" s="155"/>
      <c r="C21" s="155"/>
      <c r="D21" s="152" t="str">
        <f t="shared" si="0"/>
        <v/>
      </c>
      <c r="E21" s="196"/>
    </row>
    <row r="22" ht="20.1" hidden="1" customHeight="1" spans="1:5">
      <c r="A22" s="198" t="s">
        <v>174</v>
      </c>
      <c r="B22" s="155"/>
      <c r="C22" s="155"/>
      <c r="D22" s="152" t="str">
        <f t="shared" si="0"/>
        <v/>
      </c>
      <c r="E22" s="196"/>
    </row>
    <row r="23" ht="20.1" hidden="1" customHeight="1" spans="1:5">
      <c r="A23" s="198" t="s">
        <v>175</v>
      </c>
      <c r="B23" s="155"/>
      <c r="C23" s="155"/>
      <c r="D23" s="152" t="str">
        <f t="shared" si="0"/>
        <v/>
      </c>
      <c r="E23" s="196"/>
    </row>
    <row r="24" ht="20.1" hidden="1" customHeight="1" spans="1:5">
      <c r="A24" s="198" t="s">
        <v>176</v>
      </c>
      <c r="B24" s="155"/>
      <c r="C24" s="155"/>
      <c r="D24" s="152" t="str">
        <f t="shared" si="0"/>
        <v/>
      </c>
      <c r="E24" s="196"/>
    </row>
    <row r="25" ht="20.1" hidden="1" customHeight="1" spans="1:5">
      <c r="A25" s="198" t="s">
        <v>171</v>
      </c>
      <c r="B25" s="155"/>
      <c r="C25" s="155"/>
      <c r="D25" s="152" t="str">
        <f t="shared" si="0"/>
        <v/>
      </c>
      <c r="E25" s="196"/>
    </row>
    <row r="26" ht="20.1" hidden="1" customHeight="1" spans="1:5">
      <c r="A26" s="198" t="s">
        <v>177</v>
      </c>
      <c r="B26" s="155"/>
      <c r="C26" s="155"/>
      <c r="D26" s="152" t="str">
        <f t="shared" si="0"/>
        <v/>
      </c>
      <c r="E26" s="196"/>
    </row>
    <row r="27" ht="20.1" customHeight="1" spans="1:5">
      <c r="A27" s="197" t="s">
        <v>178</v>
      </c>
      <c r="B27" s="154">
        <f>SUM(B28:B38)</f>
        <v>1865</v>
      </c>
      <c r="C27" s="154">
        <f>SUM(C28:C38)</f>
        <v>2301</v>
      </c>
      <c r="D27" s="152">
        <f t="shared" si="0"/>
        <v>123.4</v>
      </c>
      <c r="E27" s="196"/>
    </row>
    <row r="28" ht="20.1" customHeight="1" spans="1:5">
      <c r="A28" s="197" t="s">
        <v>162</v>
      </c>
      <c r="B28" s="155">
        <v>1717</v>
      </c>
      <c r="C28" s="155">
        <v>2160</v>
      </c>
      <c r="D28" s="152">
        <f t="shared" si="0"/>
        <v>125.8</v>
      </c>
      <c r="E28" s="196"/>
    </row>
    <row r="29" ht="20.1" hidden="1" customHeight="1" spans="1:5">
      <c r="A29" s="197" t="s">
        <v>163</v>
      </c>
      <c r="B29" s="155"/>
      <c r="C29" s="155"/>
      <c r="D29" s="152" t="str">
        <f t="shared" si="0"/>
        <v/>
      </c>
      <c r="E29" s="196"/>
    </row>
    <row r="30" ht="20.1" hidden="1" customHeight="1" spans="1:5">
      <c r="A30" s="198" t="s">
        <v>164</v>
      </c>
      <c r="B30" s="155"/>
      <c r="C30" s="155"/>
      <c r="D30" s="152" t="str">
        <f t="shared" si="0"/>
        <v/>
      </c>
      <c r="E30" s="196"/>
    </row>
    <row r="31" ht="20.1" hidden="1" customHeight="1" spans="1:5">
      <c r="A31" s="198" t="s">
        <v>179</v>
      </c>
      <c r="B31" s="155"/>
      <c r="C31" s="155"/>
      <c r="D31" s="152" t="str">
        <f t="shared" si="0"/>
        <v/>
      </c>
      <c r="E31" s="196"/>
    </row>
    <row r="32" ht="20.1" hidden="1" customHeight="1" spans="1:5">
      <c r="A32" s="198" t="s">
        <v>180</v>
      </c>
      <c r="B32" s="155"/>
      <c r="C32" s="155"/>
      <c r="D32" s="152" t="str">
        <f t="shared" si="0"/>
        <v/>
      </c>
      <c r="E32" s="196"/>
    </row>
    <row r="33" ht="20.1" hidden="1" customHeight="1" spans="1:5">
      <c r="A33" s="197" t="s">
        <v>181</v>
      </c>
      <c r="B33" s="155"/>
      <c r="C33" s="155"/>
      <c r="D33" s="152" t="str">
        <f t="shared" si="0"/>
        <v/>
      </c>
      <c r="E33" s="196"/>
    </row>
    <row r="34" ht="20.1" hidden="1" customHeight="1" spans="1:5">
      <c r="A34" s="197" t="s">
        <v>182</v>
      </c>
      <c r="B34" s="155"/>
      <c r="C34" s="155"/>
      <c r="D34" s="152" t="str">
        <f t="shared" si="0"/>
        <v/>
      </c>
      <c r="E34" s="196"/>
    </row>
    <row r="35" ht="20.1" customHeight="1" spans="1:5">
      <c r="A35" s="197" t="s">
        <v>183</v>
      </c>
      <c r="B35" s="155">
        <v>148</v>
      </c>
      <c r="C35" s="155">
        <v>141</v>
      </c>
      <c r="D35" s="152">
        <f t="shared" si="0"/>
        <v>95.3</v>
      </c>
      <c r="E35" s="196"/>
    </row>
    <row r="36" ht="20.1" hidden="1" customHeight="1" spans="1:5">
      <c r="A36" s="198" t="s">
        <v>184</v>
      </c>
      <c r="B36" s="155"/>
      <c r="C36" s="155"/>
      <c r="D36" s="152" t="str">
        <f t="shared" si="0"/>
        <v/>
      </c>
      <c r="E36" s="196"/>
    </row>
    <row r="37" ht="20.1" hidden="1" customHeight="1" spans="1:5">
      <c r="A37" s="198" t="s">
        <v>171</v>
      </c>
      <c r="B37" s="155"/>
      <c r="C37" s="155"/>
      <c r="D37" s="152" t="str">
        <f t="shared" si="0"/>
        <v/>
      </c>
      <c r="E37" s="196"/>
    </row>
    <row r="38" ht="20.1" hidden="1" customHeight="1" spans="1:5">
      <c r="A38" s="198" t="s">
        <v>185</v>
      </c>
      <c r="B38" s="155"/>
      <c r="C38" s="155"/>
      <c r="D38" s="152" t="str">
        <f t="shared" si="0"/>
        <v/>
      </c>
      <c r="E38" s="196"/>
    </row>
    <row r="39" ht="20.1" customHeight="1" spans="1:5">
      <c r="A39" s="197" t="s">
        <v>186</v>
      </c>
      <c r="B39" s="154">
        <f>SUM(B40:B50)</f>
        <v>428</v>
      </c>
      <c r="C39" s="154">
        <f>SUM(C40:C50)</f>
        <v>2367</v>
      </c>
      <c r="D39" s="152">
        <f t="shared" si="0"/>
        <v>553</v>
      </c>
      <c r="E39" s="196"/>
    </row>
    <row r="40" ht="20.1" customHeight="1" spans="1:5">
      <c r="A40" s="197" t="s">
        <v>162</v>
      </c>
      <c r="B40" s="155">
        <v>428</v>
      </c>
      <c r="C40" s="155">
        <v>2367</v>
      </c>
      <c r="D40" s="152">
        <f t="shared" si="0"/>
        <v>553</v>
      </c>
      <c r="E40" s="196"/>
    </row>
    <row r="41" ht="20.1" hidden="1" customHeight="1" spans="1:5">
      <c r="A41" s="197" t="s">
        <v>163</v>
      </c>
      <c r="B41" s="155"/>
      <c r="C41" s="155"/>
      <c r="D41" s="152" t="str">
        <f t="shared" si="0"/>
        <v/>
      </c>
      <c r="E41" s="196"/>
    </row>
    <row r="42" ht="20.1" hidden="1" customHeight="1" spans="1:5">
      <c r="A42" s="198" t="s">
        <v>164</v>
      </c>
      <c r="B42" s="155"/>
      <c r="C42" s="155"/>
      <c r="D42" s="152" t="str">
        <f t="shared" si="0"/>
        <v/>
      </c>
      <c r="E42" s="196"/>
    </row>
    <row r="43" ht="20.1" hidden="1" customHeight="1" spans="1:5">
      <c r="A43" s="198" t="s">
        <v>187</v>
      </c>
      <c r="B43" s="155"/>
      <c r="C43" s="155"/>
      <c r="D43" s="152" t="str">
        <f t="shared" si="0"/>
        <v/>
      </c>
      <c r="E43" s="196"/>
    </row>
    <row r="44" ht="20.1" hidden="1" customHeight="1" spans="1:5">
      <c r="A44" s="198" t="s">
        <v>188</v>
      </c>
      <c r="B44" s="155"/>
      <c r="C44" s="155"/>
      <c r="D44" s="152" t="str">
        <f t="shared" si="0"/>
        <v/>
      </c>
      <c r="E44" s="196"/>
    </row>
    <row r="45" ht="20.1" hidden="1" customHeight="1" spans="1:5">
      <c r="A45" s="197" t="s">
        <v>189</v>
      </c>
      <c r="B45" s="155"/>
      <c r="C45" s="155"/>
      <c r="D45" s="152" t="str">
        <f t="shared" si="0"/>
        <v/>
      </c>
      <c r="E45" s="196"/>
    </row>
    <row r="46" ht="20.1" hidden="1" customHeight="1" spans="1:5">
      <c r="A46" s="197" t="s">
        <v>190</v>
      </c>
      <c r="B46" s="155"/>
      <c r="C46" s="155"/>
      <c r="D46" s="152" t="str">
        <f t="shared" si="0"/>
        <v/>
      </c>
      <c r="E46" s="196"/>
    </row>
    <row r="47" ht="20.1" hidden="1" customHeight="1" spans="1:5">
      <c r="A47" s="197" t="s">
        <v>191</v>
      </c>
      <c r="B47" s="155"/>
      <c r="C47" s="155"/>
      <c r="D47" s="152" t="str">
        <f t="shared" si="0"/>
        <v/>
      </c>
      <c r="E47" s="196"/>
    </row>
    <row r="48" ht="20.1" hidden="1" customHeight="1" spans="1:5">
      <c r="A48" s="197" t="s">
        <v>192</v>
      </c>
      <c r="B48" s="155"/>
      <c r="C48" s="155"/>
      <c r="D48" s="152" t="str">
        <f t="shared" si="0"/>
        <v/>
      </c>
      <c r="E48" s="196"/>
    </row>
    <row r="49" ht="20.1" hidden="1" customHeight="1" spans="1:5">
      <c r="A49" s="197" t="s">
        <v>171</v>
      </c>
      <c r="B49" s="155"/>
      <c r="C49" s="155"/>
      <c r="D49" s="152" t="str">
        <f t="shared" si="0"/>
        <v/>
      </c>
      <c r="E49" s="196"/>
    </row>
    <row r="50" ht="20.1" hidden="1" customHeight="1" spans="1:5">
      <c r="A50" s="198" t="s">
        <v>193</v>
      </c>
      <c r="B50" s="155"/>
      <c r="C50" s="155"/>
      <c r="D50" s="152" t="str">
        <f t="shared" si="0"/>
        <v/>
      </c>
      <c r="E50" s="196"/>
    </row>
    <row r="51" ht="20.1" customHeight="1" spans="1:5">
      <c r="A51" s="198" t="s">
        <v>194</v>
      </c>
      <c r="B51" s="154">
        <f>SUM(B52:B61)</f>
        <v>166</v>
      </c>
      <c r="C51" s="154">
        <f>SUM(C52:C61)</f>
        <v>194</v>
      </c>
      <c r="D51" s="152">
        <f t="shared" si="0"/>
        <v>116.9</v>
      </c>
      <c r="E51" s="196"/>
    </row>
    <row r="52" ht="20.1" customHeight="1" spans="1:5">
      <c r="A52" s="198" t="s">
        <v>162</v>
      </c>
      <c r="B52" s="155">
        <v>70</v>
      </c>
      <c r="C52" s="155">
        <v>98</v>
      </c>
      <c r="D52" s="152">
        <f t="shared" si="0"/>
        <v>140</v>
      </c>
      <c r="E52" s="196"/>
    </row>
    <row r="53" ht="20.1" hidden="1" customHeight="1" spans="1:5">
      <c r="A53" s="196" t="s">
        <v>163</v>
      </c>
      <c r="B53" s="155"/>
      <c r="C53" s="155"/>
      <c r="D53" s="152" t="str">
        <f t="shared" si="0"/>
        <v/>
      </c>
      <c r="E53" s="196"/>
    </row>
    <row r="54" ht="20.1" hidden="1" customHeight="1" spans="1:5">
      <c r="A54" s="197" t="s">
        <v>164</v>
      </c>
      <c r="B54" s="155"/>
      <c r="C54" s="155"/>
      <c r="D54" s="152" t="str">
        <f t="shared" si="0"/>
        <v/>
      </c>
      <c r="E54" s="196"/>
    </row>
    <row r="55" ht="20.1" customHeight="1" spans="1:5">
      <c r="A55" s="197" t="s">
        <v>195</v>
      </c>
      <c r="B55" s="155">
        <v>96</v>
      </c>
      <c r="C55" s="155">
        <v>96</v>
      </c>
      <c r="D55" s="152">
        <f t="shared" si="0"/>
        <v>100</v>
      </c>
      <c r="E55" s="196"/>
    </row>
    <row r="56" ht="20.1" hidden="1" customHeight="1" spans="1:5">
      <c r="A56" s="197" t="s">
        <v>196</v>
      </c>
      <c r="B56" s="155"/>
      <c r="C56" s="155"/>
      <c r="D56" s="152" t="str">
        <f t="shared" si="0"/>
        <v/>
      </c>
      <c r="E56" s="196"/>
    </row>
    <row r="57" ht="20.1" hidden="1" customHeight="1" spans="1:5">
      <c r="A57" s="198" t="s">
        <v>197</v>
      </c>
      <c r="B57" s="155"/>
      <c r="C57" s="155"/>
      <c r="D57" s="152" t="str">
        <f t="shared" si="0"/>
        <v/>
      </c>
      <c r="E57" s="196"/>
    </row>
    <row r="58" ht="20.1" hidden="1" customHeight="1" spans="1:5">
      <c r="A58" s="198" t="s">
        <v>198</v>
      </c>
      <c r="B58" s="155"/>
      <c r="C58" s="155"/>
      <c r="D58" s="152" t="str">
        <f t="shared" si="0"/>
        <v/>
      </c>
      <c r="E58" s="196"/>
    </row>
    <row r="59" ht="20.1" hidden="1" customHeight="1" spans="1:5">
      <c r="A59" s="198" t="s">
        <v>199</v>
      </c>
      <c r="B59" s="155"/>
      <c r="C59" s="155"/>
      <c r="D59" s="152" t="str">
        <f t="shared" si="0"/>
        <v/>
      </c>
      <c r="E59" s="196"/>
    </row>
    <row r="60" ht="20.1" hidden="1" customHeight="1" spans="1:5">
      <c r="A60" s="197" t="s">
        <v>171</v>
      </c>
      <c r="B60" s="155"/>
      <c r="C60" s="155"/>
      <c r="D60" s="152" t="str">
        <f t="shared" si="0"/>
        <v/>
      </c>
      <c r="E60" s="196"/>
    </row>
    <row r="61" ht="20.1" hidden="1" customHeight="1" spans="1:5">
      <c r="A61" s="197" t="s">
        <v>200</v>
      </c>
      <c r="B61" s="155"/>
      <c r="C61" s="155"/>
      <c r="D61" s="152" t="str">
        <f t="shared" si="0"/>
        <v/>
      </c>
      <c r="E61" s="196"/>
    </row>
    <row r="62" ht="20.1" customHeight="1" spans="1:5">
      <c r="A62" s="197" t="s">
        <v>201</v>
      </c>
      <c r="B62" s="154">
        <f>SUM(B63:B72)</f>
        <v>962</v>
      </c>
      <c r="C62" s="154">
        <f>SUM(C63:C72)</f>
        <v>6873</v>
      </c>
      <c r="D62" s="152">
        <f t="shared" si="0"/>
        <v>714.4</v>
      </c>
      <c r="E62" s="196"/>
    </row>
    <row r="63" ht="20.1" customHeight="1" spans="1:5">
      <c r="A63" s="198" t="s">
        <v>162</v>
      </c>
      <c r="B63" s="155">
        <v>962</v>
      </c>
      <c r="C63" s="155">
        <v>547</v>
      </c>
      <c r="D63" s="152">
        <f t="shared" si="0"/>
        <v>56.9</v>
      </c>
      <c r="E63" s="196"/>
    </row>
    <row r="64" ht="20.1" hidden="1" customHeight="1" spans="1:5">
      <c r="A64" s="196" t="s">
        <v>163</v>
      </c>
      <c r="B64" s="155"/>
      <c r="C64" s="155"/>
      <c r="D64" s="152" t="str">
        <f t="shared" si="0"/>
        <v/>
      </c>
      <c r="E64" s="196"/>
    </row>
    <row r="65" ht="20.1" hidden="1" customHeight="1" spans="1:5">
      <c r="A65" s="196" t="s">
        <v>164</v>
      </c>
      <c r="B65" s="155"/>
      <c r="C65" s="155"/>
      <c r="D65" s="152" t="str">
        <f t="shared" si="0"/>
        <v/>
      </c>
      <c r="E65" s="196"/>
    </row>
    <row r="66" ht="20.1" hidden="1" customHeight="1" spans="1:5">
      <c r="A66" s="196" t="s">
        <v>202</v>
      </c>
      <c r="B66" s="155"/>
      <c r="C66" s="155"/>
      <c r="D66" s="152" t="str">
        <f t="shared" si="0"/>
        <v/>
      </c>
      <c r="E66" s="196"/>
    </row>
    <row r="67" ht="20.1" hidden="1" customHeight="1" spans="1:5">
      <c r="A67" s="196" t="s">
        <v>203</v>
      </c>
      <c r="B67" s="155"/>
      <c r="C67" s="155"/>
      <c r="D67" s="152" t="str">
        <f t="shared" si="0"/>
        <v/>
      </c>
      <c r="E67" s="196"/>
    </row>
    <row r="68" ht="20.1" hidden="1" customHeight="1" spans="1:5">
      <c r="A68" s="196" t="s">
        <v>204</v>
      </c>
      <c r="B68" s="155"/>
      <c r="C68" s="155"/>
      <c r="D68" s="152" t="str">
        <f t="shared" si="0"/>
        <v/>
      </c>
      <c r="E68" s="196"/>
    </row>
    <row r="69" ht="20.1" hidden="1" customHeight="1" spans="1:5">
      <c r="A69" s="197" t="s">
        <v>205</v>
      </c>
      <c r="B69" s="155"/>
      <c r="C69" s="155"/>
      <c r="D69" s="152" t="str">
        <f t="shared" ref="D69:D132" si="1">IF(B69=0,"",ROUND(C69/B69*100,1))</f>
        <v/>
      </c>
      <c r="E69" s="196"/>
    </row>
    <row r="70" ht="20.1" hidden="1" customHeight="1" spans="1:5">
      <c r="A70" s="198" t="s">
        <v>206</v>
      </c>
      <c r="B70" s="155"/>
      <c r="C70" s="155"/>
      <c r="D70" s="152" t="str">
        <f t="shared" si="1"/>
        <v/>
      </c>
      <c r="E70" s="196"/>
    </row>
    <row r="71" ht="20.1" hidden="1" customHeight="1" spans="1:5">
      <c r="A71" s="198" t="s">
        <v>171</v>
      </c>
      <c r="B71" s="155"/>
      <c r="C71" s="155"/>
      <c r="D71" s="152" t="str">
        <f t="shared" si="1"/>
        <v/>
      </c>
      <c r="E71" s="196"/>
    </row>
    <row r="72" ht="20.1" customHeight="1" spans="1:5">
      <c r="A72" s="198" t="s">
        <v>207</v>
      </c>
      <c r="B72" s="155"/>
      <c r="C72" s="155">
        <v>6326</v>
      </c>
      <c r="D72" s="152" t="str">
        <f t="shared" si="1"/>
        <v/>
      </c>
      <c r="E72" s="196"/>
    </row>
    <row r="73" ht="20.1" customHeight="1" spans="1:5">
      <c r="A73" s="197" t="s">
        <v>208</v>
      </c>
      <c r="B73" s="154">
        <f>SUM(B74:B84)</f>
        <v>0</v>
      </c>
      <c r="C73" s="154">
        <f>SUM(C74:C84)</f>
        <v>0</v>
      </c>
      <c r="D73" s="152" t="str">
        <f t="shared" si="1"/>
        <v/>
      </c>
      <c r="E73" s="196"/>
    </row>
    <row r="74" ht="20.1" hidden="1" customHeight="1" spans="1:5">
      <c r="A74" s="197" t="s">
        <v>162</v>
      </c>
      <c r="B74" s="155"/>
      <c r="C74" s="155"/>
      <c r="D74" s="152" t="str">
        <f t="shared" si="1"/>
        <v/>
      </c>
      <c r="E74" s="196"/>
    </row>
    <row r="75" ht="20.1" hidden="1" customHeight="1" spans="1:5">
      <c r="A75" s="197" t="s">
        <v>163</v>
      </c>
      <c r="B75" s="155"/>
      <c r="C75" s="155"/>
      <c r="D75" s="152" t="str">
        <f t="shared" si="1"/>
        <v/>
      </c>
      <c r="E75" s="196"/>
    </row>
    <row r="76" ht="20.1" hidden="1" customHeight="1" spans="1:5">
      <c r="A76" s="198" t="s">
        <v>164</v>
      </c>
      <c r="B76" s="155"/>
      <c r="C76" s="155"/>
      <c r="D76" s="152" t="str">
        <f t="shared" si="1"/>
        <v/>
      </c>
      <c r="E76" s="196"/>
    </row>
    <row r="77" ht="20.1" hidden="1" customHeight="1" spans="1:5">
      <c r="A77" s="198" t="s">
        <v>209</v>
      </c>
      <c r="B77" s="155"/>
      <c r="C77" s="155"/>
      <c r="D77" s="152" t="str">
        <f t="shared" si="1"/>
        <v/>
      </c>
      <c r="E77" s="196"/>
    </row>
    <row r="78" ht="20.1" hidden="1" customHeight="1" spans="1:5">
      <c r="A78" s="198" t="s">
        <v>210</v>
      </c>
      <c r="B78" s="155"/>
      <c r="C78" s="155"/>
      <c r="D78" s="152" t="str">
        <f t="shared" si="1"/>
        <v/>
      </c>
      <c r="E78" s="196"/>
    </row>
    <row r="79" ht="20.1" hidden="1" customHeight="1" spans="1:5">
      <c r="A79" s="196" t="s">
        <v>211</v>
      </c>
      <c r="B79" s="155"/>
      <c r="C79" s="155"/>
      <c r="D79" s="152" t="str">
        <f t="shared" si="1"/>
        <v/>
      </c>
      <c r="E79" s="196"/>
    </row>
    <row r="80" ht="20.1" hidden="1" customHeight="1" spans="1:5">
      <c r="A80" s="197" t="s">
        <v>212</v>
      </c>
      <c r="B80" s="155"/>
      <c r="C80" s="155"/>
      <c r="D80" s="152" t="str">
        <f t="shared" si="1"/>
        <v/>
      </c>
      <c r="E80" s="196"/>
    </row>
    <row r="81" ht="20.1" hidden="1" customHeight="1" spans="1:5">
      <c r="A81" s="197" t="s">
        <v>213</v>
      </c>
      <c r="B81" s="155"/>
      <c r="C81" s="155"/>
      <c r="D81" s="152" t="str">
        <f t="shared" si="1"/>
        <v/>
      </c>
      <c r="E81" s="196"/>
    </row>
    <row r="82" ht="20.1" hidden="1" customHeight="1" spans="1:5">
      <c r="A82" s="197" t="s">
        <v>205</v>
      </c>
      <c r="B82" s="155"/>
      <c r="C82" s="155"/>
      <c r="D82" s="152" t="str">
        <f t="shared" si="1"/>
        <v/>
      </c>
      <c r="E82" s="196"/>
    </row>
    <row r="83" ht="20.1" hidden="1" customHeight="1" spans="1:5">
      <c r="A83" s="198" t="s">
        <v>171</v>
      </c>
      <c r="B83" s="155"/>
      <c r="C83" s="155"/>
      <c r="D83" s="152" t="str">
        <f t="shared" si="1"/>
        <v/>
      </c>
      <c r="E83" s="196"/>
    </row>
    <row r="84" ht="20.1" hidden="1" customHeight="1" spans="1:5">
      <c r="A84" s="198" t="s">
        <v>214</v>
      </c>
      <c r="B84" s="155"/>
      <c r="C84" s="155"/>
      <c r="D84" s="152" t="str">
        <f t="shared" si="1"/>
        <v/>
      </c>
      <c r="E84" s="196"/>
    </row>
    <row r="85" ht="20.1" customHeight="1" spans="1:5">
      <c r="A85" s="198" t="s">
        <v>215</v>
      </c>
      <c r="B85" s="154">
        <f>SUM(B86:B93)</f>
        <v>49</v>
      </c>
      <c r="C85" s="154">
        <f>SUM(C86:C93)</f>
        <v>226</v>
      </c>
      <c r="D85" s="152">
        <f t="shared" si="1"/>
        <v>461.2</v>
      </c>
      <c r="E85" s="196"/>
    </row>
    <row r="86" ht="20.1" customHeight="1" spans="1:5">
      <c r="A86" s="197" t="s">
        <v>162</v>
      </c>
      <c r="B86" s="155">
        <v>49</v>
      </c>
      <c r="C86" s="155">
        <v>226</v>
      </c>
      <c r="D86" s="152">
        <f t="shared" si="1"/>
        <v>461.2</v>
      </c>
      <c r="E86" s="196"/>
    </row>
    <row r="87" ht="20.1" hidden="1" customHeight="1" spans="1:5">
      <c r="A87" s="197" t="s">
        <v>163</v>
      </c>
      <c r="B87" s="155"/>
      <c r="C87" s="155"/>
      <c r="D87" s="152" t="str">
        <f t="shared" si="1"/>
        <v/>
      </c>
      <c r="E87" s="196"/>
    </row>
    <row r="88" ht="20.1" hidden="1" customHeight="1" spans="1:5">
      <c r="A88" s="197" t="s">
        <v>164</v>
      </c>
      <c r="B88" s="155"/>
      <c r="C88" s="155"/>
      <c r="D88" s="152" t="str">
        <f t="shared" si="1"/>
        <v/>
      </c>
      <c r="E88" s="196"/>
    </row>
    <row r="89" ht="20.1" hidden="1" customHeight="1" spans="1:5">
      <c r="A89" s="198" t="s">
        <v>216</v>
      </c>
      <c r="B89" s="155"/>
      <c r="C89" s="155"/>
      <c r="D89" s="152" t="str">
        <f t="shared" si="1"/>
        <v/>
      </c>
      <c r="E89" s="196"/>
    </row>
    <row r="90" ht="20.1" hidden="1" customHeight="1" spans="1:5">
      <c r="A90" s="198" t="s">
        <v>217</v>
      </c>
      <c r="B90" s="155"/>
      <c r="C90" s="155"/>
      <c r="D90" s="152" t="str">
        <f t="shared" si="1"/>
        <v/>
      </c>
      <c r="E90" s="196"/>
    </row>
    <row r="91" ht="20.1" hidden="1" customHeight="1" spans="1:5">
      <c r="A91" s="198" t="s">
        <v>205</v>
      </c>
      <c r="B91" s="155"/>
      <c r="C91" s="155"/>
      <c r="D91" s="152" t="str">
        <f t="shared" si="1"/>
        <v/>
      </c>
      <c r="E91" s="196"/>
    </row>
    <row r="92" ht="20.1" hidden="1" customHeight="1" spans="1:5">
      <c r="A92" s="198" t="s">
        <v>171</v>
      </c>
      <c r="B92" s="155"/>
      <c r="C92" s="155"/>
      <c r="D92" s="152" t="str">
        <f t="shared" si="1"/>
        <v/>
      </c>
      <c r="E92" s="196"/>
    </row>
    <row r="93" ht="20.1" hidden="1" customHeight="1" spans="1:5">
      <c r="A93" s="196" t="s">
        <v>218</v>
      </c>
      <c r="B93" s="155"/>
      <c r="C93" s="155"/>
      <c r="D93" s="152" t="str">
        <f t="shared" si="1"/>
        <v/>
      </c>
      <c r="E93" s="196"/>
    </row>
    <row r="94" ht="20.1" hidden="1" customHeight="1" spans="1:5">
      <c r="A94" s="197" t="s">
        <v>219</v>
      </c>
      <c r="B94" s="154">
        <f>SUM(B95:B103)</f>
        <v>0</v>
      </c>
      <c r="C94" s="154">
        <f>SUM(C95:C103)</f>
        <v>0</v>
      </c>
      <c r="D94" s="152" t="str">
        <f t="shared" si="1"/>
        <v/>
      </c>
      <c r="E94" s="196"/>
    </row>
    <row r="95" ht="20.1" hidden="1" customHeight="1" spans="1:5">
      <c r="A95" s="197" t="s">
        <v>162</v>
      </c>
      <c r="B95" s="155"/>
      <c r="C95" s="155"/>
      <c r="D95" s="152" t="str">
        <f t="shared" si="1"/>
        <v/>
      </c>
      <c r="E95" s="196"/>
    </row>
    <row r="96" ht="20.1" hidden="1" customHeight="1" spans="1:5">
      <c r="A96" s="198" t="s">
        <v>163</v>
      </c>
      <c r="B96" s="155"/>
      <c r="C96" s="155"/>
      <c r="D96" s="152" t="str">
        <f t="shared" si="1"/>
        <v/>
      </c>
      <c r="E96" s="196"/>
    </row>
    <row r="97" ht="20.1" hidden="1" customHeight="1" spans="1:5">
      <c r="A97" s="198" t="s">
        <v>164</v>
      </c>
      <c r="B97" s="155"/>
      <c r="C97" s="155"/>
      <c r="D97" s="152" t="str">
        <f t="shared" si="1"/>
        <v/>
      </c>
      <c r="E97" s="196"/>
    </row>
    <row r="98" ht="20.1" hidden="1" customHeight="1" spans="1:5">
      <c r="A98" s="198" t="s">
        <v>220</v>
      </c>
      <c r="B98" s="155"/>
      <c r="C98" s="155"/>
      <c r="D98" s="152" t="str">
        <f t="shared" si="1"/>
        <v/>
      </c>
      <c r="E98" s="196"/>
    </row>
    <row r="99" ht="20.1" hidden="1" customHeight="1" spans="1:5">
      <c r="A99" s="197" t="s">
        <v>221</v>
      </c>
      <c r="B99" s="155"/>
      <c r="C99" s="155"/>
      <c r="D99" s="152" t="str">
        <f t="shared" si="1"/>
        <v/>
      </c>
      <c r="E99" s="196"/>
    </row>
    <row r="100" ht="20.1" hidden="1" customHeight="1" spans="1:5">
      <c r="A100" s="197" t="s">
        <v>222</v>
      </c>
      <c r="B100" s="155"/>
      <c r="C100" s="155"/>
      <c r="D100" s="152" t="str">
        <f t="shared" si="1"/>
        <v/>
      </c>
      <c r="E100" s="196"/>
    </row>
    <row r="101" ht="20.1" hidden="1" customHeight="1" spans="1:5">
      <c r="A101" s="197" t="s">
        <v>205</v>
      </c>
      <c r="B101" s="155"/>
      <c r="C101" s="155"/>
      <c r="D101" s="152" t="str">
        <f t="shared" si="1"/>
        <v/>
      </c>
      <c r="E101" s="196"/>
    </row>
    <row r="102" ht="20.1" hidden="1" customHeight="1" spans="1:5">
      <c r="A102" s="198" t="s">
        <v>171</v>
      </c>
      <c r="B102" s="155"/>
      <c r="C102" s="155"/>
      <c r="D102" s="152" t="str">
        <f t="shared" si="1"/>
        <v/>
      </c>
      <c r="E102" s="196"/>
    </row>
    <row r="103" ht="20.1" hidden="1" customHeight="1" spans="1:5">
      <c r="A103" s="198" t="s">
        <v>223</v>
      </c>
      <c r="B103" s="155"/>
      <c r="C103" s="155"/>
      <c r="D103" s="152" t="str">
        <f t="shared" si="1"/>
        <v/>
      </c>
      <c r="E103" s="196"/>
    </row>
    <row r="104" ht="20.1" customHeight="1" spans="1:5">
      <c r="A104" s="198" t="s">
        <v>224</v>
      </c>
      <c r="B104" s="154">
        <f>SUM(B105:B118)</f>
        <v>122</v>
      </c>
      <c r="C104" s="154">
        <f>SUM(C105:C118)</f>
        <v>104</v>
      </c>
      <c r="D104" s="152">
        <f t="shared" si="1"/>
        <v>85.2</v>
      </c>
      <c r="E104" s="196"/>
    </row>
    <row r="105" ht="20.1" customHeight="1" spans="1:5">
      <c r="A105" s="198" t="s">
        <v>162</v>
      </c>
      <c r="B105" s="155">
        <v>122</v>
      </c>
      <c r="C105" s="155">
        <v>104</v>
      </c>
      <c r="D105" s="152">
        <f t="shared" si="1"/>
        <v>85.2</v>
      </c>
      <c r="E105" s="196"/>
    </row>
    <row r="106" ht="20.1" hidden="1" customHeight="1" spans="1:5">
      <c r="A106" s="197" t="s">
        <v>163</v>
      </c>
      <c r="B106" s="155"/>
      <c r="C106" s="155"/>
      <c r="D106" s="152" t="str">
        <f t="shared" si="1"/>
        <v/>
      </c>
      <c r="E106" s="196"/>
    </row>
    <row r="107" ht="20.1" hidden="1" customHeight="1" spans="1:5">
      <c r="A107" s="197" t="s">
        <v>164</v>
      </c>
      <c r="B107" s="155"/>
      <c r="C107" s="155"/>
      <c r="D107" s="152" t="str">
        <f t="shared" si="1"/>
        <v/>
      </c>
      <c r="E107" s="196"/>
    </row>
    <row r="108" ht="20.1" hidden="1" customHeight="1" spans="1:5">
      <c r="A108" s="197" t="s">
        <v>225</v>
      </c>
      <c r="B108" s="155"/>
      <c r="C108" s="155"/>
      <c r="D108" s="152" t="str">
        <f t="shared" si="1"/>
        <v/>
      </c>
      <c r="E108" s="196"/>
    </row>
    <row r="109" ht="20.1" hidden="1" customHeight="1" spans="1:5">
      <c r="A109" s="198" t="s">
        <v>226</v>
      </c>
      <c r="B109" s="155"/>
      <c r="C109" s="155"/>
      <c r="D109" s="152" t="str">
        <f t="shared" si="1"/>
        <v/>
      </c>
      <c r="E109" s="196"/>
    </row>
    <row r="110" ht="20.1" hidden="1" customHeight="1" spans="1:5">
      <c r="A110" s="198" t="s">
        <v>227</v>
      </c>
      <c r="B110" s="155"/>
      <c r="C110" s="155"/>
      <c r="D110" s="152" t="str">
        <f t="shared" si="1"/>
        <v/>
      </c>
      <c r="E110" s="196"/>
    </row>
    <row r="111" ht="20.1" hidden="1" customHeight="1" spans="1:5">
      <c r="A111" s="198" t="s">
        <v>228</v>
      </c>
      <c r="B111" s="155"/>
      <c r="C111" s="155"/>
      <c r="D111" s="152" t="str">
        <f t="shared" si="1"/>
        <v/>
      </c>
      <c r="E111" s="196"/>
    </row>
    <row r="112" ht="20.1" hidden="1" customHeight="1" spans="1:5">
      <c r="A112" s="197" t="s">
        <v>229</v>
      </c>
      <c r="B112" s="155"/>
      <c r="C112" s="155"/>
      <c r="D112" s="152" t="str">
        <f t="shared" si="1"/>
        <v/>
      </c>
      <c r="E112" s="196"/>
    </row>
    <row r="113" ht="20.1" hidden="1" customHeight="1" spans="1:5">
      <c r="A113" s="197" t="s">
        <v>230</v>
      </c>
      <c r="B113" s="155"/>
      <c r="C113" s="155"/>
      <c r="D113" s="152" t="str">
        <f t="shared" si="1"/>
        <v/>
      </c>
      <c r="E113" s="196"/>
    </row>
    <row r="114" ht="20.1" hidden="1" customHeight="1" spans="1:5">
      <c r="A114" s="197" t="s">
        <v>231</v>
      </c>
      <c r="B114" s="155"/>
      <c r="C114" s="155"/>
      <c r="D114" s="152" t="str">
        <f t="shared" si="1"/>
        <v/>
      </c>
      <c r="E114" s="196"/>
    </row>
    <row r="115" ht="20.1" hidden="1" customHeight="1" spans="1:5">
      <c r="A115" s="198" t="s">
        <v>232</v>
      </c>
      <c r="B115" s="155"/>
      <c r="C115" s="155"/>
      <c r="D115" s="152" t="str">
        <f t="shared" si="1"/>
        <v/>
      </c>
      <c r="E115" s="196"/>
    </row>
    <row r="116" ht="20.1" hidden="1" customHeight="1" spans="1:5">
      <c r="A116" s="198" t="s">
        <v>233</v>
      </c>
      <c r="B116" s="155"/>
      <c r="C116" s="155"/>
      <c r="D116" s="152" t="str">
        <f t="shared" si="1"/>
        <v/>
      </c>
      <c r="E116" s="196"/>
    </row>
    <row r="117" ht="20.1" hidden="1" customHeight="1" spans="1:5">
      <c r="A117" s="198" t="s">
        <v>171</v>
      </c>
      <c r="B117" s="155"/>
      <c r="C117" s="155"/>
      <c r="D117" s="152" t="str">
        <f t="shared" si="1"/>
        <v/>
      </c>
      <c r="E117" s="196"/>
    </row>
    <row r="118" ht="20.1" hidden="1" customHeight="1" spans="1:5">
      <c r="A118" s="198" t="s">
        <v>234</v>
      </c>
      <c r="B118" s="155"/>
      <c r="C118" s="155"/>
      <c r="D118" s="152" t="str">
        <f t="shared" si="1"/>
        <v/>
      </c>
      <c r="E118" s="196"/>
    </row>
    <row r="119" ht="20.1" customHeight="1" spans="1:5">
      <c r="A119" s="196" t="s">
        <v>235</v>
      </c>
      <c r="B119" s="154">
        <f>SUM(B120:B127)</f>
        <v>111</v>
      </c>
      <c r="C119" s="154">
        <f>SUM(C120:C127)</f>
        <v>103</v>
      </c>
      <c r="D119" s="152">
        <f t="shared" si="1"/>
        <v>92.8</v>
      </c>
      <c r="E119" s="196"/>
    </row>
    <row r="120" ht="20.1" customHeight="1" spans="1:5">
      <c r="A120" s="197" t="s">
        <v>162</v>
      </c>
      <c r="B120" s="155">
        <v>111</v>
      </c>
      <c r="C120" s="155">
        <v>103</v>
      </c>
      <c r="D120" s="152">
        <f t="shared" si="1"/>
        <v>92.8</v>
      </c>
      <c r="E120" s="196"/>
    </row>
    <row r="121" ht="20.1" hidden="1" customHeight="1" spans="1:5">
      <c r="A121" s="197" t="s">
        <v>163</v>
      </c>
      <c r="B121" s="155"/>
      <c r="C121" s="155"/>
      <c r="D121" s="152" t="str">
        <f t="shared" si="1"/>
        <v/>
      </c>
      <c r="E121" s="196"/>
    </row>
    <row r="122" ht="20.1" hidden="1" customHeight="1" spans="1:5">
      <c r="A122" s="197" t="s">
        <v>164</v>
      </c>
      <c r="B122" s="155"/>
      <c r="C122" s="155"/>
      <c r="D122" s="152" t="str">
        <f t="shared" si="1"/>
        <v/>
      </c>
      <c r="E122" s="196"/>
    </row>
    <row r="123" ht="20.1" hidden="1" customHeight="1" spans="1:5">
      <c r="A123" s="198" t="s">
        <v>236</v>
      </c>
      <c r="B123" s="155"/>
      <c r="C123" s="155"/>
      <c r="D123" s="152" t="str">
        <f t="shared" si="1"/>
        <v/>
      </c>
      <c r="E123" s="196"/>
    </row>
    <row r="124" ht="20.1" hidden="1" customHeight="1" spans="1:5">
      <c r="A124" s="198" t="s">
        <v>237</v>
      </c>
      <c r="B124" s="155"/>
      <c r="C124" s="155"/>
      <c r="D124" s="152" t="str">
        <f t="shared" si="1"/>
        <v/>
      </c>
      <c r="E124" s="196"/>
    </row>
    <row r="125" ht="20.1" hidden="1" customHeight="1" spans="1:5">
      <c r="A125" s="198" t="s">
        <v>238</v>
      </c>
      <c r="B125" s="155"/>
      <c r="C125" s="155"/>
      <c r="D125" s="152" t="str">
        <f t="shared" si="1"/>
        <v/>
      </c>
      <c r="E125" s="196"/>
    </row>
    <row r="126" ht="20.1" hidden="1" customHeight="1" spans="1:5">
      <c r="A126" s="197" t="s">
        <v>171</v>
      </c>
      <c r="B126" s="155"/>
      <c r="C126" s="155"/>
      <c r="D126" s="152" t="str">
        <f t="shared" si="1"/>
        <v/>
      </c>
      <c r="E126" s="196"/>
    </row>
    <row r="127" ht="20.1" hidden="1" customHeight="1" spans="1:5">
      <c r="A127" s="197" t="s">
        <v>239</v>
      </c>
      <c r="B127" s="155"/>
      <c r="C127" s="155"/>
      <c r="D127" s="152" t="str">
        <f t="shared" si="1"/>
        <v/>
      </c>
      <c r="E127" s="196"/>
    </row>
    <row r="128" ht="20.1" customHeight="1" spans="1:5">
      <c r="A128" s="196" t="s">
        <v>240</v>
      </c>
      <c r="B128" s="154">
        <f>SUM(B129:B138)</f>
        <v>304</v>
      </c>
      <c r="C128" s="154">
        <f>SUM(C129:C138)</f>
        <v>100</v>
      </c>
      <c r="D128" s="152">
        <f t="shared" si="1"/>
        <v>32.9</v>
      </c>
      <c r="E128" s="196"/>
    </row>
    <row r="129" ht="20.1" hidden="1" customHeight="1" spans="1:5">
      <c r="A129" s="197" t="s">
        <v>162</v>
      </c>
      <c r="B129" s="155"/>
      <c r="C129" s="155"/>
      <c r="D129" s="152" t="str">
        <f t="shared" si="1"/>
        <v/>
      </c>
      <c r="E129" s="196"/>
    </row>
    <row r="130" ht="20.1" hidden="1" customHeight="1" spans="1:5">
      <c r="A130" s="197" t="s">
        <v>163</v>
      </c>
      <c r="B130" s="155"/>
      <c r="C130" s="155"/>
      <c r="D130" s="152" t="str">
        <f t="shared" si="1"/>
        <v/>
      </c>
      <c r="E130" s="196"/>
    </row>
    <row r="131" ht="20.1" hidden="1" customHeight="1" spans="1:5">
      <c r="A131" s="197" t="s">
        <v>164</v>
      </c>
      <c r="B131" s="155"/>
      <c r="C131" s="155"/>
      <c r="D131" s="152" t="str">
        <f t="shared" si="1"/>
        <v/>
      </c>
      <c r="E131" s="196"/>
    </row>
    <row r="132" ht="20.1" hidden="1" customHeight="1" spans="1:5">
      <c r="A132" s="198" t="s">
        <v>241</v>
      </c>
      <c r="B132" s="155"/>
      <c r="C132" s="155"/>
      <c r="D132" s="152" t="str">
        <f t="shared" si="1"/>
        <v/>
      </c>
      <c r="E132" s="196"/>
    </row>
    <row r="133" ht="20.1" hidden="1" customHeight="1" spans="1:5">
      <c r="A133" s="198" t="s">
        <v>242</v>
      </c>
      <c r="B133" s="155"/>
      <c r="C133" s="155"/>
      <c r="D133" s="152" t="str">
        <f t="shared" ref="D133:D196" si="2">IF(B133=0,"",ROUND(C133/B133*100,1))</f>
        <v/>
      </c>
      <c r="E133" s="196"/>
    </row>
    <row r="134" ht="20.1" hidden="1" customHeight="1" spans="1:5">
      <c r="A134" s="198" t="s">
        <v>243</v>
      </c>
      <c r="B134" s="155"/>
      <c r="C134" s="155"/>
      <c r="D134" s="152" t="str">
        <f t="shared" si="2"/>
        <v/>
      </c>
      <c r="E134" s="196"/>
    </row>
    <row r="135" ht="20.1" hidden="1" customHeight="1" spans="1:5">
      <c r="A135" s="197" t="s">
        <v>244</v>
      </c>
      <c r="B135" s="155"/>
      <c r="C135" s="155"/>
      <c r="D135" s="152" t="str">
        <f t="shared" si="2"/>
        <v/>
      </c>
      <c r="E135" s="196"/>
    </row>
    <row r="136" ht="20.1" customHeight="1" spans="1:5">
      <c r="A136" s="197" t="s">
        <v>245</v>
      </c>
      <c r="B136" s="155">
        <v>304</v>
      </c>
      <c r="C136" s="155">
        <v>100</v>
      </c>
      <c r="D136" s="152">
        <f t="shared" si="2"/>
        <v>32.9</v>
      </c>
      <c r="E136" s="196"/>
    </row>
    <row r="137" ht="20.1" hidden="1" customHeight="1" spans="1:5">
      <c r="A137" s="197" t="s">
        <v>171</v>
      </c>
      <c r="B137" s="155"/>
      <c r="C137" s="155"/>
      <c r="D137" s="152" t="str">
        <f t="shared" si="2"/>
        <v/>
      </c>
      <c r="E137" s="196"/>
    </row>
    <row r="138" ht="20.1" hidden="1" customHeight="1" spans="1:5">
      <c r="A138" s="198" t="s">
        <v>246</v>
      </c>
      <c r="B138" s="155"/>
      <c r="C138" s="155"/>
      <c r="D138" s="152" t="str">
        <f t="shared" si="2"/>
        <v/>
      </c>
      <c r="E138" s="196"/>
    </row>
    <row r="139" ht="20.1" hidden="1" customHeight="1" spans="1:5">
      <c r="A139" s="198" t="s">
        <v>247</v>
      </c>
      <c r="B139" s="154">
        <f>SUM(B140:B150)</f>
        <v>0</v>
      </c>
      <c r="C139" s="154">
        <f>SUM(C140:C150)</f>
        <v>0</v>
      </c>
      <c r="D139" s="152" t="str">
        <f t="shared" si="2"/>
        <v/>
      </c>
      <c r="E139" s="196"/>
    </row>
    <row r="140" ht="20.1" hidden="1" customHeight="1" spans="1:5">
      <c r="A140" s="198" t="s">
        <v>162</v>
      </c>
      <c r="B140" s="155"/>
      <c r="C140" s="155"/>
      <c r="D140" s="152" t="str">
        <f t="shared" si="2"/>
        <v/>
      </c>
      <c r="E140" s="196"/>
    </row>
    <row r="141" ht="20.1" hidden="1" customHeight="1" spans="1:5">
      <c r="A141" s="196" t="s">
        <v>163</v>
      </c>
      <c r="B141" s="155"/>
      <c r="C141" s="155"/>
      <c r="D141" s="152" t="str">
        <f t="shared" si="2"/>
        <v/>
      </c>
      <c r="E141" s="196"/>
    </row>
    <row r="142" ht="20.1" hidden="1" customHeight="1" spans="1:5">
      <c r="A142" s="197" t="s">
        <v>164</v>
      </c>
      <c r="B142" s="155"/>
      <c r="C142" s="155"/>
      <c r="D142" s="152" t="str">
        <f t="shared" si="2"/>
        <v/>
      </c>
      <c r="E142" s="196"/>
    </row>
    <row r="143" ht="20.1" hidden="1" customHeight="1" spans="1:5">
      <c r="A143" s="197" t="s">
        <v>248</v>
      </c>
      <c r="B143" s="155"/>
      <c r="C143" s="155"/>
      <c r="D143" s="152" t="str">
        <f t="shared" si="2"/>
        <v/>
      </c>
      <c r="E143" s="196"/>
    </row>
    <row r="144" ht="20.1" hidden="1" customHeight="1" spans="1:5">
      <c r="A144" s="197" t="s">
        <v>249</v>
      </c>
      <c r="B144" s="155"/>
      <c r="C144" s="155"/>
      <c r="D144" s="152" t="str">
        <f t="shared" si="2"/>
        <v/>
      </c>
      <c r="E144" s="196"/>
    </row>
    <row r="145" ht="20.1" hidden="1" customHeight="1" spans="1:5">
      <c r="A145" s="198" t="s">
        <v>250</v>
      </c>
      <c r="B145" s="155"/>
      <c r="C145" s="155"/>
      <c r="D145" s="152" t="str">
        <f t="shared" si="2"/>
        <v/>
      </c>
      <c r="E145" s="196"/>
    </row>
    <row r="146" ht="20.1" hidden="1" customHeight="1" spans="1:5">
      <c r="A146" s="198" t="s">
        <v>251</v>
      </c>
      <c r="B146" s="155"/>
      <c r="C146" s="155"/>
      <c r="D146" s="152" t="str">
        <f t="shared" si="2"/>
        <v/>
      </c>
      <c r="E146" s="196"/>
    </row>
    <row r="147" ht="20.1" hidden="1" customHeight="1" spans="1:5">
      <c r="A147" s="198" t="s">
        <v>252</v>
      </c>
      <c r="B147" s="155"/>
      <c r="C147" s="155"/>
      <c r="D147" s="152" t="str">
        <f t="shared" si="2"/>
        <v/>
      </c>
      <c r="E147" s="196"/>
    </row>
    <row r="148" ht="20.1" hidden="1" customHeight="1" spans="1:5">
      <c r="A148" s="197" t="s">
        <v>253</v>
      </c>
      <c r="B148" s="155"/>
      <c r="C148" s="155"/>
      <c r="D148" s="152" t="str">
        <f t="shared" si="2"/>
        <v/>
      </c>
      <c r="E148" s="196"/>
    </row>
    <row r="149" ht="20.1" hidden="1" customHeight="1" spans="1:5">
      <c r="A149" s="197" t="s">
        <v>171</v>
      </c>
      <c r="B149" s="155"/>
      <c r="C149" s="155"/>
      <c r="D149" s="152" t="str">
        <f t="shared" si="2"/>
        <v/>
      </c>
      <c r="E149" s="196"/>
    </row>
    <row r="150" ht="20.1" hidden="1" customHeight="1" spans="1:5">
      <c r="A150" s="197" t="s">
        <v>254</v>
      </c>
      <c r="B150" s="155"/>
      <c r="C150" s="155"/>
      <c r="D150" s="152" t="str">
        <f t="shared" si="2"/>
        <v/>
      </c>
      <c r="E150" s="196"/>
    </row>
    <row r="151" ht="20.1" hidden="1" customHeight="1" spans="1:5">
      <c r="A151" s="198" t="s">
        <v>255</v>
      </c>
      <c r="B151" s="154">
        <f>SUM(B152:B160)</f>
        <v>0</v>
      </c>
      <c r="C151" s="154">
        <f>SUM(C152:C160)</f>
        <v>0</v>
      </c>
      <c r="D151" s="152" t="str">
        <f t="shared" si="2"/>
        <v/>
      </c>
      <c r="E151" s="196"/>
    </row>
    <row r="152" ht="20.1" hidden="1" customHeight="1" spans="1:5">
      <c r="A152" s="198" t="s">
        <v>162</v>
      </c>
      <c r="B152" s="155"/>
      <c r="C152" s="155"/>
      <c r="D152" s="152" t="str">
        <f t="shared" si="2"/>
        <v/>
      </c>
      <c r="E152" s="196"/>
    </row>
    <row r="153" ht="20.1" hidden="1" customHeight="1" spans="1:5">
      <c r="A153" s="198" t="s">
        <v>163</v>
      </c>
      <c r="B153" s="155"/>
      <c r="C153" s="155"/>
      <c r="D153" s="152" t="str">
        <f t="shared" si="2"/>
        <v/>
      </c>
      <c r="E153" s="196"/>
    </row>
    <row r="154" ht="20.1" hidden="1" customHeight="1" spans="1:5">
      <c r="A154" s="196" t="s">
        <v>164</v>
      </c>
      <c r="B154" s="155"/>
      <c r="C154" s="155"/>
      <c r="D154" s="152" t="str">
        <f t="shared" si="2"/>
        <v/>
      </c>
      <c r="E154" s="196"/>
    </row>
    <row r="155" ht="20.1" hidden="1" customHeight="1" spans="1:5">
      <c r="A155" s="197" t="s">
        <v>256</v>
      </c>
      <c r="B155" s="155"/>
      <c r="C155" s="155"/>
      <c r="D155" s="152" t="str">
        <f t="shared" si="2"/>
        <v/>
      </c>
      <c r="E155" s="196"/>
    </row>
    <row r="156" ht="20.1" hidden="1" customHeight="1" spans="1:5">
      <c r="A156" s="197" t="s">
        <v>257</v>
      </c>
      <c r="B156" s="155"/>
      <c r="C156" s="155"/>
      <c r="D156" s="152" t="str">
        <f t="shared" si="2"/>
        <v/>
      </c>
      <c r="E156" s="196"/>
    </row>
    <row r="157" ht="20.1" hidden="1" customHeight="1" spans="1:5">
      <c r="A157" s="197" t="s">
        <v>258</v>
      </c>
      <c r="B157" s="155"/>
      <c r="C157" s="155"/>
      <c r="D157" s="152" t="str">
        <f t="shared" si="2"/>
        <v/>
      </c>
      <c r="E157" s="196"/>
    </row>
    <row r="158" ht="20.1" hidden="1" customHeight="1" spans="1:5">
      <c r="A158" s="198" t="s">
        <v>205</v>
      </c>
      <c r="B158" s="155"/>
      <c r="C158" s="155"/>
      <c r="D158" s="152" t="str">
        <f t="shared" si="2"/>
        <v/>
      </c>
      <c r="E158" s="196"/>
    </row>
    <row r="159" ht="20.1" hidden="1" customHeight="1" spans="1:5">
      <c r="A159" s="198" t="s">
        <v>171</v>
      </c>
      <c r="B159" s="155"/>
      <c r="C159" s="155"/>
      <c r="D159" s="152" t="str">
        <f t="shared" si="2"/>
        <v/>
      </c>
      <c r="E159" s="196"/>
    </row>
    <row r="160" ht="20.1" hidden="1" customHeight="1" spans="1:5">
      <c r="A160" s="198" t="s">
        <v>259</v>
      </c>
      <c r="B160" s="155"/>
      <c r="C160" s="155"/>
      <c r="D160" s="152" t="str">
        <f t="shared" si="2"/>
        <v/>
      </c>
      <c r="E160" s="196"/>
    </row>
    <row r="161" ht="20.1" hidden="1" customHeight="1" spans="1:5">
      <c r="A161" s="197" t="s">
        <v>260</v>
      </c>
      <c r="B161" s="154">
        <f>SUM(B162:B173)</f>
        <v>0</v>
      </c>
      <c r="C161" s="154">
        <f>SUM(C162:C173)</f>
        <v>0</v>
      </c>
      <c r="D161" s="152" t="str">
        <f t="shared" si="2"/>
        <v/>
      </c>
      <c r="E161" s="196"/>
    </row>
    <row r="162" ht="20.1" hidden="1" customHeight="1" spans="1:5">
      <c r="A162" s="197" t="s">
        <v>162</v>
      </c>
      <c r="B162" s="155"/>
      <c r="C162" s="155"/>
      <c r="D162" s="152" t="str">
        <f t="shared" si="2"/>
        <v/>
      </c>
      <c r="E162" s="196"/>
    </row>
    <row r="163" ht="20.1" hidden="1" customHeight="1" spans="1:5">
      <c r="A163" s="197" t="s">
        <v>163</v>
      </c>
      <c r="B163" s="155"/>
      <c r="C163" s="155"/>
      <c r="D163" s="152" t="str">
        <f t="shared" si="2"/>
        <v/>
      </c>
      <c r="E163" s="196"/>
    </row>
    <row r="164" ht="20.1" hidden="1" customHeight="1" spans="1:5">
      <c r="A164" s="198" t="s">
        <v>164</v>
      </c>
      <c r="B164" s="155"/>
      <c r="C164" s="155"/>
      <c r="D164" s="152" t="str">
        <f t="shared" si="2"/>
        <v/>
      </c>
      <c r="E164" s="196"/>
    </row>
    <row r="165" ht="20.1" hidden="1" customHeight="1" spans="1:5">
      <c r="A165" s="198" t="s">
        <v>261</v>
      </c>
      <c r="B165" s="155"/>
      <c r="C165" s="155"/>
      <c r="D165" s="152" t="str">
        <f t="shared" si="2"/>
        <v/>
      </c>
      <c r="E165" s="196"/>
    </row>
    <row r="166" ht="20.25" hidden="1" customHeight="1" spans="1:5">
      <c r="A166" s="198" t="s">
        <v>262</v>
      </c>
      <c r="B166" s="155"/>
      <c r="C166" s="155"/>
      <c r="D166" s="152" t="str">
        <f t="shared" si="2"/>
        <v/>
      </c>
      <c r="E166" s="196"/>
    </row>
    <row r="167" ht="20.1" hidden="1" customHeight="1" spans="1:5">
      <c r="A167" s="198" t="s">
        <v>263</v>
      </c>
      <c r="B167" s="155"/>
      <c r="C167" s="155"/>
      <c r="D167" s="152" t="str">
        <f t="shared" si="2"/>
        <v/>
      </c>
      <c r="E167" s="196"/>
    </row>
    <row r="168" ht="20.1" hidden="1" customHeight="1" spans="1:5">
      <c r="A168" s="197" t="s">
        <v>264</v>
      </c>
      <c r="B168" s="155"/>
      <c r="C168" s="155"/>
      <c r="D168" s="152" t="str">
        <f t="shared" si="2"/>
        <v/>
      </c>
      <c r="E168" s="196"/>
    </row>
    <row r="169" ht="20.1" hidden="1" customHeight="1" spans="1:5">
      <c r="A169" s="197" t="s">
        <v>265</v>
      </c>
      <c r="B169" s="155"/>
      <c r="C169" s="155"/>
      <c r="D169" s="152" t="str">
        <f t="shared" si="2"/>
        <v/>
      </c>
      <c r="E169" s="196"/>
    </row>
    <row r="170" ht="20.1" hidden="1" customHeight="1" spans="1:5">
      <c r="A170" s="197" t="s">
        <v>266</v>
      </c>
      <c r="B170" s="155"/>
      <c r="C170" s="155"/>
      <c r="D170" s="152" t="str">
        <f t="shared" si="2"/>
        <v/>
      </c>
      <c r="E170" s="196"/>
    </row>
    <row r="171" ht="20.1" hidden="1" customHeight="1" spans="1:5">
      <c r="A171" s="198" t="s">
        <v>205</v>
      </c>
      <c r="B171" s="155"/>
      <c r="C171" s="155"/>
      <c r="D171" s="152" t="str">
        <f t="shared" si="2"/>
        <v/>
      </c>
      <c r="E171" s="196"/>
    </row>
    <row r="172" ht="20.1" hidden="1" customHeight="1" spans="1:5">
      <c r="A172" s="198" t="s">
        <v>171</v>
      </c>
      <c r="B172" s="155"/>
      <c r="C172" s="155"/>
      <c r="D172" s="152" t="str">
        <f t="shared" si="2"/>
        <v/>
      </c>
      <c r="E172" s="196"/>
    </row>
    <row r="173" ht="20.1" hidden="1" customHeight="1" spans="1:5">
      <c r="A173" s="198" t="s">
        <v>267</v>
      </c>
      <c r="B173" s="155"/>
      <c r="C173" s="155"/>
      <c r="D173" s="152" t="str">
        <f t="shared" si="2"/>
        <v/>
      </c>
      <c r="E173" s="196"/>
    </row>
    <row r="174" ht="20.1" hidden="1" customHeight="1" spans="1:5">
      <c r="A174" s="197" t="s">
        <v>268</v>
      </c>
      <c r="B174" s="154">
        <f>SUM(B175:B180)</f>
        <v>0</v>
      </c>
      <c r="C174" s="154">
        <f>SUM(C175:C180)</f>
        <v>0</v>
      </c>
      <c r="D174" s="152" t="str">
        <f t="shared" si="2"/>
        <v/>
      </c>
      <c r="E174" s="196"/>
    </row>
    <row r="175" ht="20.1" hidden="1" customHeight="1" spans="1:5">
      <c r="A175" s="197" t="s">
        <v>162</v>
      </c>
      <c r="B175" s="155"/>
      <c r="C175" s="155"/>
      <c r="D175" s="152" t="str">
        <f t="shared" si="2"/>
        <v/>
      </c>
      <c r="E175" s="196"/>
    </row>
    <row r="176" s="184" customFormat="1" ht="20.1" hidden="1" customHeight="1" spans="1:5">
      <c r="A176" s="197" t="s">
        <v>163</v>
      </c>
      <c r="B176" s="155"/>
      <c r="C176" s="155"/>
      <c r="D176" s="152" t="str">
        <f t="shared" si="2"/>
        <v/>
      </c>
      <c r="E176" s="196"/>
    </row>
    <row r="177" ht="20.1" hidden="1" customHeight="1" spans="1:5">
      <c r="A177" s="198" t="s">
        <v>164</v>
      </c>
      <c r="B177" s="155"/>
      <c r="C177" s="155"/>
      <c r="D177" s="152" t="str">
        <f t="shared" si="2"/>
        <v/>
      </c>
      <c r="E177" s="196"/>
    </row>
    <row r="178" ht="20.1" hidden="1" customHeight="1" spans="1:5">
      <c r="A178" s="198" t="s">
        <v>269</v>
      </c>
      <c r="B178" s="155"/>
      <c r="C178" s="155"/>
      <c r="D178" s="152" t="str">
        <f t="shared" si="2"/>
        <v/>
      </c>
      <c r="E178" s="196"/>
    </row>
    <row r="179" ht="20.1" hidden="1" customHeight="1" spans="1:5">
      <c r="A179" s="198" t="s">
        <v>171</v>
      </c>
      <c r="B179" s="155"/>
      <c r="C179" s="155"/>
      <c r="D179" s="152" t="str">
        <f t="shared" si="2"/>
        <v/>
      </c>
      <c r="E179" s="196"/>
    </row>
    <row r="180" ht="20.1" hidden="1" customHeight="1" spans="1:5">
      <c r="A180" s="196" t="s">
        <v>270</v>
      </c>
      <c r="B180" s="155"/>
      <c r="C180" s="155"/>
      <c r="D180" s="152" t="str">
        <f t="shared" si="2"/>
        <v/>
      </c>
      <c r="E180" s="196"/>
    </row>
    <row r="181" ht="20.1" hidden="1" customHeight="1" spans="1:5">
      <c r="A181" s="197" t="s">
        <v>271</v>
      </c>
      <c r="B181" s="154">
        <f>SUM(B182:B187)</f>
        <v>0</v>
      </c>
      <c r="C181" s="154">
        <f>SUM(C182:C187)</f>
        <v>0</v>
      </c>
      <c r="D181" s="152" t="str">
        <f t="shared" si="2"/>
        <v/>
      </c>
      <c r="E181" s="196"/>
    </row>
    <row r="182" ht="20.1" hidden="1" customHeight="1" spans="1:5">
      <c r="A182" s="197" t="s">
        <v>162</v>
      </c>
      <c r="B182" s="155"/>
      <c r="C182" s="155"/>
      <c r="D182" s="152" t="str">
        <f t="shared" si="2"/>
        <v/>
      </c>
      <c r="E182" s="196"/>
    </row>
    <row r="183" ht="20.25" hidden="1" customHeight="1" spans="1:5">
      <c r="A183" s="197" t="s">
        <v>163</v>
      </c>
      <c r="B183" s="155"/>
      <c r="C183" s="155"/>
      <c r="D183" s="152" t="str">
        <f t="shared" si="2"/>
        <v/>
      </c>
      <c r="E183" s="196"/>
    </row>
    <row r="184" ht="20.1" hidden="1" customHeight="1" spans="1:5">
      <c r="A184" s="198" t="s">
        <v>164</v>
      </c>
      <c r="B184" s="155"/>
      <c r="C184" s="155"/>
      <c r="D184" s="152" t="str">
        <f t="shared" si="2"/>
        <v/>
      </c>
      <c r="E184" s="196"/>
    </row>
    <row r="185" ht="20.1" hidden="1" customHeight="1" spans="1:5">
      <c r="A185" s="198" t="s">
        <v>272</v>
      </c>
      <c r="B185" s="155"/>
      <c r="C185" s="155"/>
      <c r="D185" s="152" t="str">
        <f t="shared" si="2"/>
        <v/>
      </c>
      <c r="E185" s="196"/>
    </row>
    <row r="186" ht="20.1" hidden="1" customHeight="1" spans="1:5">
      <c r="A186" s="198" t="s">
        <v>171</v>
      </c>
      <c r="B186" s="155"/>
      <c r="C186" s="155"/>
      <c r="D186" s="152" t="str">
        <f t="shared" si="2"/>
        <v/>
      </c>
      <c r="E186" s="196"/>
    </row>
    <row r="187" ht="20.1" hidden="1" customHeight="1" spans="1:5">
      <c r="A187" s="197" t="s">
        <v>273</v>
      </c>
      <c r="B187" s="155"/>
      <c r="C187" s="155"/>
      <c r="D187" s="152" t="str">
        <f t="shared" si="2"/>
        <v/>
      </c>
      <c r="E187" s="196"/>
    </row>
    <row r="188" ht="20.1" hidden="1" customHeight="1" spans="1:5">
      <c r="A188" s="197" t="s">
        <v>274</v>
      </c>
      <c r="B188" s="154">
        <f>SUM(B189:B196)</f>
        <v>0</v>
      </c>
      <c r="C188" s="154">
        <f>SUM(C189:C196)</f>
        <v>0</v>
      </c>
      <c r="D188" s="152" t="str">
        <f t="shared" si="2"/>
        <v/>
      </c>
      <c r="E188" s="196"/>
    </row>
    <row r="189" ht="20.1" hidden="1" customHeight="1" spans="1:5">
      <c r="A189" s="197" t="s">
        <v>162</v>
      </c>
      <c r="B189" s="155"/>
      <c r="C189" s="155"/>
      <c r="D189" s="152" t="str">
        <f t="shared" si="2"/>
        <v/>
      </c>
      <c r="E189" s="196"/>
    </row>
    <row r="190" ht="20.1" hidden="1" customHeight="1" spans="1:5">
      <c r="A190" s="198" t="s">
        <v>163</v>
      </c>
      <c r="B190" s="155"/>
      <c r="C190" s="155"/>
      <c r="D190" s="152" t="str">
        <f t="shared" si="2"/>
        <v/>
      </c>
      <c r="E190" s="196"/>
    </row>
    <row r="191" ht="20.1" hidden="1" customHeight="1" spans="1:5">
      <c r="A191" s="198" t="s">
        <v>164</v>
      </c>
      <c r="B191" s="155"/>
      <c r="C191" s="155"/>
      <c r="D191" s="152" t="str">
        <f t="shared" si="2"/>
        <v/>
      </c>
      <c r="E191" s="196"/>
    </row>
    <row r="192" ht="20.1" hidden="1" customHeight="1" spans="1:5">
      <c r="A192" s="198" t="s">
        <v>275</v>
      </c>
      <c r="B192" s="155"/>
      <c r="C192" s="155"/>
      <c r="D192" s="152" t="str">
        <f t="shared" si="2"/>
        <v/>
      </c>
      <c r="E192" s="196"/>
    </row>
    <row r="193" ht="20.1" hidden="1" customHeight="1" spans="1:5">
      <c r="A193" s="196" t="s">
        <v>276</v>
      </c>
      <c r="B193" s="155"/>
      <c r="C193" s="155"/>
      <c r="D193" s="152" t="str">
        <f t="shared" si="2"/>
        <v/>
      </c>
      <c r="E193" s="196"/>
    </row>
    <row r="194" ht="20.1" hidden="1" customHeight="1" spans="1:5">
      <c r="A194" s="197" t="s">
        <v>277</v>
      </c>
      <c r="B194" s="155"/>
      <c r="C194" s="155"/>
      <c r="D194" s="152" t="str">
        <f t="shared" si="2"/>
        <v/>
      </c>
      <c r="E194" s="196"/>
    </row>
    <row r="195" ht="20.1" hidden="1" customHeight="1" spans="1:5">
      <c r="A195" s="197" t="s">
        <v>171</v>
      </c>
      <c r="B195" s="155"/>
      <c r="C195" s="155"/>
      <c r="D195" s="152" t="str">
        <f t="shared" si="2"/>
        <v/>
      </c>
      <c r="E195" s="196"/>
    </row>
    <row r="196" ht="20.1" hidden="1" customHeight="1" spans="1:5">
      <c r="A196" s="197" t="s">
        <v>278</v>
      </c>
      <c r="B196" s="155"/>
      <c r="C196" s="155"/>
      <c r="D196" s="152" t="str">
        <f t="shared" si="2"/>
        <v/>
      </c>
      <c r="E196" s="196"/>
    </row>
    <row r="197" ht="20.1" hidden="1" customHeight="1" spans="1:5">
      <c r="A197" s="198" t="s">
        <v>279</v>
      </c>
      <c r="B197" s="154">
        <f>SUM(B198:B202)</f>
        <v>0</v>
      </c>
      <c r="C197" s="154">
        <f>SUM(C198:C202)</f>
        <v>0</v>
      </c>
      <c r="D197" s="152" t="str">
        <f t="shared" ref="D197:D260" si="3">IF(B197=0,"",ROUND(C197/B197*100,1))</f>
        <v/>
      </c>
      <c r="E197" s="196"/>
    </row>
    <row r="198" ht="20.1" hidden="1" customHeight="1" spans="1:5">
      <c r="A198" s="198" t="s">
        <v>162</v>
      </c>
      <c r="B198" s="155"/>
      <c r="C198" s="155"/>
      <c r="D198" s="152" t="str">
        <f t="shared" si="3"/>
        <v/>
      </c>
      <c r="E198" s="196"/>
    </row>
    <row r="199" ht="20.1" hidden="1" customHeight="1" spans="1:5">
      <c r="A199" s="198" t="s">
        <v>163</v>
      </c>
      <c r="B199" s="155"/>
      <c r="C199" s="155"/>
      <c r="D199" s="152" t="str">
        <f t="shared" si="3"/>
        <v/>
      </c>
      <c r="E199" s="196"/>
    </row>
    <row r="200" ht="20.1" hidden="1" customHeight="1" spans="1:5">
      <c r="A200" s="197" t="s">
        <v>164</v>
      </c>
      <c r="B200" s="155"/>
      <c r="C200" s="155"/>
      <c r="D200" s="152" t="str">
        <f t="shared" si="3"/>
        <v/>
      </c>
      <c r="E200" s="196"/>
    </row>
    <row r="201" ht="20.1" hidden="1" customHeight="1" spans="1:5">
      <c r="A201" s="197" t="s">
        <v>280</v>
      </c>
      <c r="B201" s="155"/>
      <c r="C201" s="155"/>
      <c r="D201" s="152" t="str">
        <f t="shared" si="3"/>
        <v/>
      </c>
      <c r="E201" s="196"/>
    </row>
    <row r="202" ht="20.1" hidden="1" customHeight="1" spans="1:5">
      <c r="A202" s="197" t="s">
        <v>281</v>
      </c>
      <c r="B202" s="155"/>
      <c r="C202" s="155"/>
      <c r="D202" s="152" t="str">
        <f t="shared" si="3"/>
        <v/>
      </c>
      <c r="E202" s="196"/>
    </row>
    <row r="203" ht="20.1" hidden="1" customHeight="1" spans="1:5">
      <c r="A203" s="198" t="s">
        <v>282</v>
      </c>
      <c r="B203" s="154">
        <f>SUM(B204:B209)</f>
        <v>0</v>
      </c>
      <c r="C203" s="154">
        <f>SUM(C204:C209)</f>
        <v>0</v>
      </c>
      <c r="D203" s="152" t="str">
        <f t="shared" si="3"/>
        <v/>
      </c>
      <c r="E203" s="196"/>
    </row>
    <row r="204" ht="20.1" hidden="1" customHeight="1" spans="1:5">
      <c r="A204" s="198" t="s">
        <v>162</v>
      </c>
      <c r="B204" s="155"/>
      <c r="C204" s="155"/>
      <c r="D204" s="152" t="str">
        <f t="shared" si="3"/>
        <v/>
      </c>
      <c r="E204" s="196"/>
    </row>
    <row r="205" ht="20.1" hidden="1" customHeight="1" spans="1:5">
      <c r="A205" s="198" t="s">
        <v>163</v>
      </c>
      <c r="B205" s="155"/>
      <c r="C205" s="155"/>
      <c r="D205" s="152" t="str">
        <f t="shared" si="3"/>
        <v/>
      </c>
      <c r="E205" s="196"/>
    </row>
    <row r="206" ht="20.1" hidden="1" customHeight="1" spans="1:5">
      <c r="A206" s="196" t="s">
        <v>164</v>
      </c>
      <c r="B206" s="155"/>
      <c r="C206" s="155"/>
      <c r="D206" s="152" t="str">
        <f t="shared" si="3"/>
        <v/>
      </c>
      <c r="E206" s="196"/>
    </row>
    <row r="207" ht="20.1" hidden="1" customHeight="1" spans="1:5">
      <c r="A207" s="197" t="s">
        <v>176</v>
      </c>
      <c r="B207" s="155"/>
      <c r="C207" s="155"/>
      <c r="D207" s="152" t="str">
        <f t="shared" si="3"/>
        <v/>
      </c>
      <c r="E207" s="196"/>
    </row>
    <row r="208" ht="20.1" hidden="1" customHeight="1" spans="1:5">
      <c r="A208" s="197" t="s">
        <v>171</v>
      </c>
      <c r="B208" s="155"/>
      <c r="C208" s="155"/>
      <c r="D208" s="152" t="str">
        <f t="shared" si="3"/>
        <v/>
      </c>
      <c r="E208" s="196"/>
    </row>
    <row r="209" ht="20.1" hidden="1" customHeight="1" spans="1:5">
      <c r="A209" s="197" t="s">
        <v>283</v>
      </c>
      <c r="B209" s="155"/>
      <c r="C209" s="155"/>
      <c r="D209" s="152" t="str">
        <f t="shared" si="3"/>
        <v/>
      </c>
      <c r="E209" s="196"/>
    </row>
    <row r="210" ht="20.1" customHeight="1" spans="1:5">
      <c r="A210" s="198" t="s">
        <v>284</v>
      </c>
      <c r="B210" s="154">
        <f>SUM(B211:B217)</f>
        <v>100</v>
      </c>
      <c r="C210" s="154">
        <f>SUM(C211:C217)</f>
        <v>93</v>
      </c>
      <c r="D210" s="152">
        <f t="shared" si="3"/>
        <v>93</v>
      </c>
      <c r="E210" s="196"/>
    </row>
    <row r="211" ht="20.1" customHeight="1" spans="1:5">
      <c r="A211" s="198" t="s">
        <v>162</v>
      </c>
      <c r="B211" s="155">
        <v>100</v>
      </c>
      <c r="C211" s="155">
        <v>23</v>
      </c>
      <c r="D211" s="152">
        <f t="shared" si="3"/>
        <v>23</v>
      </c>
      <c r="E211" s="199"/>
    </row>
    <row r="212" ht="20.1" hidden="1" customHeight="1" spans="1:5">
      <c r="A212" s="198" t="s">
        <v>163</v>
      </c>
      <c r="B212" s="155"/>
      <c r="C212" s="155"/>
      <c r="D212" s="152" t="str">
        <f t="shared" si="3"/>
        <v/>
      </c>
      <c r="E212" s="199"/>
    </row>
    <row r="213" ht="20.1" hidden="1" customHeight="1" spans="1:5">
      <c r="A213" s="197" t="s">
        <v>164</v>
      </c>
      <c r="B213" s="162"/>
      <c r="C213" s="162"/>
      <c r="D213" s="152" t="str">
        <f t="shared" si="3"/>
        <v/>
      </c>
      <c r="E213" s="199"/>
    </row>
    <row r="214" ht="20.1" hidden="1" customHeight="1" spans="1:5">
      <c r="A214" s="197" t="s">
        <v>285</v>
      </c>
      <c r="B214" s="162"/>
      <c r="C214" s="155"/>
      <c r="D214" s="152" t="str">
        <f t="shared" si="3"/>
        <v/>
      </c>
      <c r="E214" s="196"/>
    </row>
    <row r="215" ht="20.1" hidden="1" customHeight="1" spans="1:5">
      <c r="A215" s="197" t="s">
        <v>286</v>
      </c>
      <c r="B215" s="162"/>
      <c r="C215" s="155"/>
      <c r="D215" s="152" t="str">
        <f t="shared" si="3"/>
        <v/>
      </c>
      <c r="E215" s="196"/>
    </row>
    <row r="216" ht="20.1" hidden="1" customHeight="1" spans="1:5">
      <c r="A216" s="198" t="s">
        <v>171</v>
      </c>
      <c r="B216" s="155"/>
      <c r="C216" s="163"/>
      <c r="D216" s="152" t="str">
        <f t="shared" si="3"/>
        <v/>
      </c>
      <c r="E216" s="196"/>
    </row>
    <row r="217" ht="20.1" customHeight="1" spans="1:5">
      <c r="A217" s="198" t="s">
        <v>287</v>
      </c>
      <c r="B217" s="155"/>
      <c r="C217" s="163">
        <v>70</v>
      </c>
      <c r="D217" s="152" t="str">
        <f t="shared" si="3"/>
        <v/>
      </c>
      <c r="E217" s="196"/>
    </row>
    <row r="218" ht="20.1" customHeight="1" spans="1:5">
      <c r="A218" s="198" t="s">
        <v>288</v>
      </c>
      <c r="B218" s="164">
        <f>SUM(B219:B224)</f>
        <v>149</v>
      </c>
      <c r="C218" s="164">
        <f>SUM(C219:C224)</f>
        <v>121</v>
      </c>
      <c r="D218" s="152">
        <f t="shared" si="3"/>
        <v>81.2</v>
      </c>
      <c r="E218" s="196"/>
    </row>
    <row r="219" ht="20.1" customHeight="1" spans="1:5">
      <c r="A219" s="198" t="s">
        <v>162</v>
      </c>
      <c r="B219" s="163">
        <v>149</v>
      </c>
      <c r="C219" s="163">
        <v>121</v>
      </c>
      <c r="D219" s="152">
        <f t="shared" si="3"/>
        <v>81.2</v>
      </c>
      <c r="E219" s="196"/>
    </row>
    <row r="220" ht="19.5" hidden="1" customHeight="1" spans="1:5">
      <c r="A220" s="197" t="s">
        <v>163</v>
      </c>
      <c r="B220" s="163"/>
      <c r="C220" s="163"/>
      <c r="D220" s="152" t="str">
        <f t="shared" si="3"/>
        <v/>
      </c>
      <c r="E220" s="196"/>
    </row>
    <row r="221" ht="20.1" hidden="1" customHeight="1" spans="1:5">
      <c r="A221" s="197" t="s">
        <v>164</v>
      </c>
      <c r="B221" s="163"/>
      <c r="C221" s="163"/>
      <c r="D221" s="152" t="str">
        <f t="shared" si="3"/>
        <v/>
      </c>
      <c r="E221" s="196"/>
    </row>
    <row r="222" ht="20.1" hidden="1" customHeight="1" spans="1:5">
      <c r="A222" s="197" t="s">
        <v>289</v>
      </c>
      <c r="B222" s="163"/>
      <c r="C222" s="163"/>
      <c r="D222" s="152" t="str">
        <f t="shared" si="3"/>
        <v/>
      </c>
      <c r="E222" s="196"/>
    </row>
    <row r="223" ht="20.1" hidden="1" customHeight="1" spans="1:5">
      <c r="A223" s="198" t="s">
        <v>171</v>
      </c>
      <c r="B223" s="163"/>
      <c r="C223" s="163"/>
      <c r="D223" s="152" t="str">
        <f t="shared" si="3"/>
        <v/>
      </c>
      <c r="E223" s="196"/>
    </row>
    <row r="224" ht="20.1" hidden="1" customHeight="1" spans="1:5">
      <c r="A224" s="198" t="s">
        <v>290</v>
      </c>
      <c r="B224" s="163"/>
      <c r="C224" s="163"/>
      <c r="D224" s="152" t="str">
        <f t="shared" si="3"/>
        <v/>
      </c>
      <c r="E224" s="196"/>
    </row>
    <row r="225" ht="20.1" hidden="1" customHeight="1" spans="1:5">
      <c r="A225" s="198" t="s">
        <v>291</v>
      </c>
      <c r="B225" s="165">
        <f>SUM(B226:B230)</f>
        <v>0</v>
      </c>
      <c r="C225" s="165">
        <f>SUM(C226:C230)</f>
        <v>0</v>
      </c>
      <c r="D225" s="152" t="str">
        <f t="shared" si="3"/>
        <v/>
      </c>
      <c r="E225" s="196"/>
    </row>
    <row r="226" ht="20.1" hidden="1" customHeight="1" spans="1:5">
      <c r="A226" s="197" t="s">
        <v>162</v>
      </c>
      <c r="B226" s="163"/>
      <c r="C226" s="163"/>
      <c r="D226" s="152" t="str">
        <f t="shared" si="3"/>
        <v/>
      </c>
      <c r="E226" s="196"/>
    </row>
    <row r="227" ht="20.1" hidden="1" customHeight="1" spans="1:5">
      <c r="A227" s="197" t="s">
        <v>163</v>
      </c>
      <c r="B227" s="163"/>
      <c r="C227" s="163"/>
      <c r="D227" s="152" t="str">
        <f t="shared" si="3"/>
        <v/>
      </c>
      <c r="E227" s="196"/>
    </row>
    <row r="228" ht="20.1" hidden="1" customHeight="1" spans="1:5">
      <c r="A228" s="197" t="s">
        <v>164</v>
      </c>
      <c r="B228" s="163"/>
      <c r="C228" s="163"/>
      <c r="D228" s="152" t="str">
        <f t="shared" si="3"/>
        <v/>
      </c>
      <c r="E228" s="196"/>
    </row>
    <row r="229" ht="20.1" hidden="1" customHeight="1" spans="1:5">
      <c r="A229" s="198" t="s">
        <v>171</v>
      </c>
      <c r="B229" s="163"/>
      <c r="C229" s="163"/>
      <c r="D229" s="152" t="str">
        <f t="shared" si="3"/>
        <v/>
      </c>
      <c r="E229" s="196"/>
    </row>
    <row r="230" ht="20.1" hidden="1" customHeight="1" spans="1:5">
      <c r="A230" s="198" t="s">
        <v>292</v>
      </c>
      <c r="B230" s="163"/>
      <c r="C230" s="163"/>
      <c r="D230" s="152" t="str">
        <f t="shared" si="3"/>
        <v/>
      </c>
      <c r="E230" s="196"/>
    </row>
    <row r="231" ht="20.1" hidden="1" customHeight="1" spans="1:5">
      <c r="A231" s="198" t="s">
        <v>293</v>
      </c>
      <c r="B231" s="165">
        <f>SUM(B232:B236)</f>
        <v>0</v>
      </c>
      <c r="C231" s="165">
        <f>SUM(C232:C236)</f>
        <v>0</v>
      </c>
      <c r="D231" s="152" t="str">
        <f t="shared" si="3"/>
        <v/>
      </c>
      <c r="E231" s="196"/>
    </row>
    <row r="232" ht="20.1" hidden="1" customHeight="1" spans="1:5">
      <c r="A232" s="196" t="s">
        <v>162</v>
      </c>
      <c r="B232" s="155"/>
      <c r="C232" s="155"/>
      <c r="D232" s="152" t="str">
        <f t="shared" si="3"/>
        <v/>
      </c>
      <c r="E232" s="196"/>
    </row>
    <row r="233" ht="20.1" hidden="1" customHeight="1" spans="1:5">
      <c r="A233" s="197" t="s">
        <v>163</v>
      </c>
      <c r="B233" s="155"/>
      <c r="C233" s="155"/>
      <c r="D233" s="152" t="str">
        <f t="shared" si="3"/>
        <v/>
      </c>
      <c r="E233" s="196"/>
    </row>
    <row r="234" ht="20.1" hidden="1" customHeight="1" spans="1:5">
      <c r="A234" s="197" t="s">
        <v>164</v>
      </c>
      <c r="B234" s="155"/>
      <c r="C234" s="155"/>
      <c r="D234" s="152" t="str">
        <f t="shared" si="3"/>
        <v/>
      </c>
      <c r="E234" s="196"/>
    </row>
    <row r="235" ht="20.1" hidden="1" customHeight="1" spans="1:5">
      <c r="A235" s="197" t="s">
        <v>171</v>
      </c>
      <c r="B235" s="155"/>
      <c r="C235" s="155"/>
      <c r="D235" s="152" t="str">
        <f t="shared" si="3"/>
        <v/>
      </c>
      <c r="E235" s="196"/>
    </row>
    <row r="236" ht="20.1" hidden="1" customHeight="1" spans="1:5">
      <c r="A236" s="198" t="s">
        <v>294</v>
      </c>
      <c r="B236" s="155"/>
      <c r="C236" s="155"/>
      <c r="D236" s="152" t="str">
        <f t="shared" si="3"/>
        <v/>
      </c>
      <c r="E236" s="196"/>
    </row>
    <row r="237" ht="20.1" hidden="1" customHeight="1" spans="1:5">
      <c r="A237" s="198" t="s">
        <v>295</v>
      </c>
      <c r="B237" s="154">
        <f>SUM(B238:B242)</f>
        <v>0</v>
      </c>
      <c r="C237" s="154">
        <f>SUM(C238:C242)</f>
        <v>0</v>
      </c>
      <c r="D237" s="152" t="str">
        <f t="shared" si="3"/>
        <v/>
      </c>
      <c r="E237" s="196"/>
    </row>
    <row r="238" ht="20.1" hidden="1" customHeight="1" spans="1:5">
      <c r="A238" s="198" t="s">
        <v>162</v>
      </c>
      <c r="B238" s="155"/>
      <c r="C238" s="155"/>
      <c r="D238" s="152" t="str">
        <f t="shared" si="3"/>
        <v/>
      </c>
      <c r="E238" s="196"/>
    </row>
    <row r="239" ht="20.1" hidden="1" customHeight="1" spans="1:5">
      <c r="A239" s="197" t="s">
        <v>163</v>
      </c>
      <c r="B239" s="155"/>
      <c r="C239" s="155"/>
      <c r="D239" s="152" t="str">
        <f t="shared" si="3"/>
        <v/>
      </c>
      <c r="E239" s="196"/>
    </row>
    <row r="240" ht="20.1" hidden="1" customHeight="1" spans="1:5">
      <c r="A240" s="197" t="s">
        <v>164</v>
      </c>
      <c r="B240" s="155"/>
      <c r="C240" s="155"/>
      <c r="D240" s="152" t="str">
        <f t="shared" si="3"/>
        <v/>
      </c>
      <c r="E240" s="196"/>
    </row>
    <row r="241" ht="20.1" hidden="1" customHeight="1" spans="1:5">
      <c r="A241" s="197" t="s">
        <v>171</v>
      </c>
      <c r="B241" s="155"/>
      <c r="C241" s="155"/>
      <c r="D241" s="152" t="str">
        <f t="shared" si="3"/>
        <v/>
      </c>
      <c r="E241" s="196"/>
    </row>
    <row r="242" ht="20.1" hidden="1" customHeight="1" spans="1:5">
      <c r="A242" s="198" t="s">
        <v>296</v>
      </c>
      <c r="B242" s="155"/>
      <c r="C242" s="155"/>
      <c r="D242" s="152" t="str">
        <f t="shared" si="3"/>
        <v/>
      </c>
      <c r="E242" s="196"/>
    </row>
    <row r="243" ht="20.1" hidden="1" customHeight="1" spans="1:5">
      <c r="A243" s="198" t="s">
        <v>297</v>
      </c>
      <c r="B243" s="154">
        <f>SUM(B244:B248)</f>
        <v>0</v>
      </c>
      <c r="C243" s="154">
        <f>SUM(C244:C248)</f>
        <v>0</v>
      </c>
      <c r="D243" s="152" t="str">
        <f t="shared" si="3"/>
        <v/>
      </c>
      <c r="E243" s="196"/>
    </row>
    <row r="244" ht="20.1" hidden="1" customHeight="1" spans="1:5">
      <c r="A244" s="198" t="s">
        <v>162</v>
      </c>
      <c r="B244" s="155"/>
      <c r="C244" s="155"/>
      <c r="D244" s="152" t="str">
        <f t="shared" si="3"/>
        <v/>
      </c>
      <c r="E244" s="196"/>
    </row>
    <row r="245" ht="20.1" hidden="1" customHeight="1" spans="1:5">
      <c r="A245" s="196" t="s">
        <v>163</v>
      </c>
      <c r="B245" s="155"/>
      <c r="C245" s="155"/>
      <c r="D245" s="152" t="str">
        <f t="shared" si="3"/>
        <v/>
      </c>
      <c r="E245" s="196"/>
    </row>
    <row r="246" ht="20.1" hidden="1" customHeight="1" spans="1:5">
      <c r="A246" s="197" t="s">
        <v>164</v>
      </c>
      <c r="B246" s="155"/>
      <c r="C246" s="155"/>
      <c r="D246" s="152" t="str">
        <f t="shared" si="3"/>
        <v/>
      </c>
      <c r="E246" s="196"/>
    </row>
    <row r="247" ht="20.1" hidden="1" customHeight="1" spans="1:5">
      <c r="A247" s="197" t="s">
        <v>171</v>
      </c>
      <c r="B247" s="155"/>
      <c r="C247" s="155"/>
      <c r="D247" s="152" t="str">
        <f t="shared" si="3"/>
        <v/>
      </c>
      <c r="E247" s="196"/>
    </row>
    <row r="248" ht="20.1" hidden="1" customHeight="1" spans="1:5">
      <c r="A248" s="197" t="s">
        <v>298</v>
      </c>
      <c r="B248" s="155"/>
      <c r="C248" s="155"/>
      <c r="D248" s="152" t="str">
        <f t="shared" si="3"/>
        <v/>
      </c>
      <c r="E248" s="196"/>
    </row>
    <row r="249" ht="20.1" hidden="1" customHeight="1" spans="1:5">
      <c r="A249" s="198" t="s">
        <v>299</v>
      </c>
      <c r="B249" s="154">
        <f>SUM(B250:B254)</f>
        <v>0</v>
      </c>
      <c r="C249" s="154">
        <f>SUM(C250:C254)</f>
        <v>0</v>
      </c>
      <c r="D249" s="152" t="str">
        <f t="shared" si="3"/>
        <v/>
      </c>
      <c r="E249" s="196"/>
    </row>
    <row r="250" ht="20.1" hidden="1" customHeight="1" spans="1:5">
      <c r="A250" s="198" t="s">
        <v>162</v>
      </c>
      <c r="B250" s="155"/>
      <c r="C250" s="155"/>
      <c r="D250" s="152" t="str">
        <f t="shared" si="3"/>
        <v/>
      </c>
      <c r="E250" s="196"/>
    </row>
    <row r="251" ht="20.1" hidden="1" customHeight="1" spans="1:5">
      <c r="A251" s="198" t="s">
        <v>163</v>
      </c>
      <c r="B251" s="155"/>
      <c r="C251" s="155"/>
      <c r="D251" s="152" t="str">
        <f t="shared" si="3"/>
        <v/>
      </c>
      <c r="E251" s="196"/>
    </row>
    <row r="252" ht="20.1" hidden="1" customHeight="1" spans="1:5">
      <c r="A252" s="197" t="s">
        <v>164</v>
      </c>
      <c r="B252" s="155"/>
      <c r="C252" s="155"/>
      <c r="D252" s="152" t="str">
        <f t="shared" si="3"/>
        <v/>
      </c>
      <c r="E252" s="196"/>
    </row>
    <row r="253" ht="20.1" hidden="1" customHeight="1" spans="1:5">
      <c r="A253" s="197" t="s">
        <v>171</v>
      </c>
      <c r="B253" s="155"/>
      <c r="C253" s="155"/>
      <c r="D253" s="152" t="str">
        <f t="shared" si="3"/>
        <v/>
      </c>
      <c r="E253" s="196"/>
    </row>
    <row r="254" ht="20.1" hidden="1" customHeight="1" spans="1:5">
      <c r="A254" s="197" t="s">
        <v>300</v>
      </c>
      <c r="B254" s="155"/>
      <c r="C254" s="155"/>
      <c r="D254" s="152" t="str">
        <f t="shared" si="3"/>
        <v/>
      </c>
      <c r="E254" s="196"/>
    </row>
    <row r="255" ht="20.1" customHeight="1" spans="1:5">
      <c r="A255" s="198" t="s">
        <v>301</v>
      </c>
      <c r="B255" s="154">
        <f>SUM(B256:B257)</f>
        <v>0</v>
      </c>
      <c r="C255" s="154">
        <f>SUM(C256:C257)</f>
        <v>222</v>
      </c>
      <c r="D255" s="152" t="str">
        <f t="shared" si="3"/>
        <v/>
      </c>
      <c r="E255" s="196"/>
    </row>
    <row r="256" ht="20.1" hidden="1" customHeight="1" spans="1:5">
      <c r="A256" s="198" t="s">
        <v>302</v>
      </c>
      <c r="B256" s="155"/>
      <c r="C256" s="155"/>
      <c r="D256" s="152" t="str">
        <f t="shared" si="3"/>
        <v/>
      </c>
      <c r="E256" s="196"/>
    </row>
    <row r="257" ht="20.1" customHeight="1" spans="1:5">
      <c r="A257" s="198" t="s">
        <v>303</v>
      </c>
      <c r="B257" s="155"/>
      <c r="C257" s="155">
        <v>222</v>
      </c>
      <c r="D257" s="152" t="str">
        <f t="shared" si="3"/>
        <v/>
      </c>
      <c r="E257" s="196"/>
    </row>
    <row r="258" ht="20.1" hidden="1" customHeight="1" spans="1:5">
      <c r="A258" s="196" t="s">
        <v>304</v>
      </c>
      <c r="B258" s="154">
        <f>SUM(B259:B260)</f>
        <v>0</v>
      </c>
      <c r="C258" s="154">
        <f>SUM(C259:C260)</f>
        <v>0</v>
      </c>
      <c r="D258" s="152" t="str">
        <f t="shared" si="3"/>
        <v/>
      </c>
      <c r="E258" s="196"/>
    </row>
    <row r="259" ht="20.1" hidden="1" customHeight="1" spans="1:5">
      <c r="A259" s="197" t="s">
        <v>305</v>
      </c>
      <c r="B259" s="155"/>
      <c r="C259" s="155"/>
      <c r="D259" s="152" t="str">
        <f t="shared" si="3"/>
        <v/>
      </c>
      <c r="E259" s="196"/>
    </row>
    <row r="260" ht="20.1" hidden="1" customHeight="1" spans="1:5">
      <c r="A260" s="197" t="s">
        <v>306</v>
      </c>
      <c r="B260" s="155"/>
      <c r="C260" s="155"/>
      <c r="D260" s="152" t="str">
        <f t="shared" si="3"/>
        <v/>
      </c>
      <c r="E260" s="196"/>
    </row>
    <row r="261" ht="20.1" customHeight="1" spans="1:5">
      <c r="A261" s="196" t="s">
        <v>307</v>
      </c>
      <c r="B261" s="154">
        <f>SUM(B262,B272,)</f>
        <v>82</v>
      </c>
      <c r="C261" s="154">
        <f>SUM(C262,C272,)</f>
        <v>53</v>
      </c>
      <c r="D261" s="152">
        <f t="shared" ref="D261:D325" si="4">IF(B261=0,"",ROUND(C261/B261*100,1))</f>
        <v>64.6</v>
      </c>
      <c r="E261" s="196"/>
    </row>
    <row r="262" ht="20.1" customHeight="1" spans="1:5">
      <c r="A262" s="198" t="s">
        <v>308</v>
      </c>
      <c r="B262" s="154">
        <f>SUM(B263:B271)</f>
        <v>82</v>
      </c>
      <c r="C262" s="154">
        <f>SUM(C263:C271)</f>
        <v>53</v>
      </c>
      <c r="D262" s="152">
        <f t="shared" si="4"/>
        <v>64.6</v>
      </c>
      <c r="E262" s="196"/>
    </row>
    <row r="263" ht="20.1" hidden="1" customHeight="1" spans="1:5">
      <c r="A263" s="198" t="s">
        <v>309</v>
      </c>
      <c r="B263" s="155"/>
      <c r="C263" s="155"/>
      <c r="D263" s="152" t="str">
        <f t="shared" si="4"/>
        <v/>
      </c>
      <c r="E263" s="196"/>
    </row>
    <row r="264" ht="20.1" hidden="1" customHeight="1" spans="1:5">
      <c r="A264" s="197" t="s">
        <v>310</v>
      </c>
      <c r="B264" s="155"/>
      <c r="C264" s="155"/>
      <c r="D264" s="152" t="str">
        <f t="shared" si="4"/>
        <v/>
      </c>
      <c r="E264" s="196"/>
    </row>
    <row r="265" ht="20.1" customHeight="1" spans="1:5">
      <c r="A265" s="197" t="s">
        <v>311</v>
      </c>
      <c r="B265" s="155">
        <v>82</v>
      </c>
      <c r="C265" s="155">
        <v>53</v>
      </c>
      <c r="D265" s="152">
        <f t="shared" si="4"/>
        <v>64.6</v>
      </c>
      <c r="E265" s="196"/>
    </row>
    <row r="266" ht="20.1" hidden="1" customHeight="1" spans="1:5">
      <c r="A266" s="197" t="s">
        <v>312</v>
      </c>
      <c r="B266" s="155"/>
      <c r="C266" s="155"/>
      <c r="D266" s="152" t="str">
        <f t="shared" si="4"/>
        <v/>
      </c>
      <c r="E266" s="196"/>
    </row>
    <row r="267" ht="20.1" hidden="1" customHeight="1" spans="1:5">
      <c r="A267" s="198" t="s">
        <v>313</v>
      </c>
      <c r="B267" s="155"/>
      <c r="C267" s="155"/>
      <c r="D267" s="152" t="str">
        <f t="shared" si="4"/>
        <v/>
      </c>
      <c r="E267" s="196"/>
    </row>
    <row r="268" ht="20.1" hidden="1" customHeight="1" spans="1:5">
      <c r="A268" s="198" t="s">
        <v>314</v>
      </c>
      <c r="B268" s="155"/>
      <c r="C268" s="155"/>
      <c r="D268" s="152" t="str">
        <f t="shared" si="4"/>
        <v/>
      </c>
      <c r="E268" s="196"/>
    </row>
    <row r="269" ht="20.1" hidden="1" customHeight="1" spans="1:5">
      <c r="A269" s="198" t="s">
        <v>315</v>
      </c>
      <c r="B269" s="155"/>
      <c r="C269" s="155"/>
      <c r="D269" s="152" t="str">
        <f t="shared" si="4"/>
        <v/>
      </c>
      <c r="E269" s="196"/>
    </row>
    <row r="270" ht="20.1" hidden="1" customHeight="1" spans="1:5">
      <c r="A270" s="198" t="s">
        <v>316</v>
      </c>
      <c r="B270" s="155"/>
      <c r="C270" s="155"/>
      <c r="D270" s="152" t="str">
        <f t="shared" si="4"/>
        <v/>
      </c>
      <c r="E270" s="196"/>
    </row>
    <row r="271" ht="20.1" hidden="1" customHeight="1" spans="1:5">
      <c r="A271" s="198" t="s">
        <v>317</v>
      </c>
      <c r="B271" s="155"/>
      <c r="C271" s="155"/>
      <c r="D271" s="152" t="str">
        <f t="shared" si="4"/>
        <v/>
      </c>
      <c r="E271" s="196"/>
    </row>
    <row r="272" ht="20.1" hidden="1" customHeight="1" spans="1:5">
      <c r="A272" s="198" t="s">
        <v>318</v>
      </c>
      <c r="B272" s="155"/>
      <c r="C272" s="155"/>
      <c r="D272" s="152" t="str">
        <f t="shared" si="4"/>
        <v/>
      </c>
      <c r="E272" s="196"/>
    </row>
    <row r="273" ht="20.1" customHeight="1" spans="1:5">
      <c r="A273" s="196" t="s">
        <v>319</v>
      </c>
      <c r="B273" s="154">
        <f>SUM(B274,B284,B306,B313,B325,B334,B348,B357,B366,B374,B382,B391,)</f>
        <v>371</v>
      </c>
      <c r="C273" s="154">
        <f>SUM(C274,C284,C306,C313,C325,C334,C348,C357,C366,C374,C382,C391,)</f>
        <v>398</v>
      </c>
      <c r="D273" s="152">
        <f t="shared" si="4"/>
        <v>107.3</v>
      </c>
      <c r="E273" s="196"/>
    </row>
    <row r="274" ht="20.1" customHeight="1" spans="1:5">
      <c r="A274" s="197" t="s">
        <v>320</v>
      </c>
      <c r="B274" s="154">
        <f>SUM(B275:B283)</f>
        <v>0</v>
      </c>
      <c r="C274" s="154">
        <f>SUM(C275:C283)</f>
        <v>0</v>
      </c>
      <c r="D274" s="152" t="str">
        <f t="shared" si="4"/>
        <v/>
      </c>
      <c r="E274" s="196"/>
    </row>
    <row r="275" ht="20.1" hidden="1" customHeight="1" spans="1:5">
      <c r="A275" s="197" t="s">
        <v>321</v>
      </c>
      <c r="B275" s="155"/>
      <c r="C275" s="155"/>
      <c r="D275" s="152" t="str">
        <f t="shared" si="4"/>
        <v/>
      </c>
      <c r="E275" s="196"/>
    </row>
    <row r="276" ht="20.1" hidden="1" customHeight="1" spans="1:5">
      <c r="A276" s="197" t="s">
        <v>322</v>
      </c>
      <c r="B276" s="155"/>
      <c r="C276" s="155"/>
      <c r="D276" s="152" t="str">
        <f t="shared" si="4"/>
        <v/>
      </c>
      <c r="E276" s="196"/>
    </row>
    <row r="277" ht="20.1" hidden="1" customHeight="1" spans="1:5">
      <c r="A277" s="198" t="s">
        <v>323</v>
      </c>
      <c r="B277" s="155"/>
      <c r="C277" s="155"/>
      <c r="D277" s="152" t="str">
        <f t="shared" si="4"/>
        <v/>
      </c>
      <c r="E277" s="196"/>
    </row>
    <row r="278" ht="20.1" hidden="1" customHeight="1" spans="1:5">
      <c r="A278" s="198" t="s">
        <v>324</v>
      </c>
      <c r="B278" s="155"/>
      <c r="C278" s="155"/>
      <c r="D278" s="152" t="str">
        <f t="shared" si="4"/>
        <v/>
      </c>
      <c r="E278" s="196"/>
    </row>
    <row r="279" ht="20.1" hidden="1" customHeight="1" spans="1:5">
      <c r="A279" s="198" t="s">
        <v>325</v>
      </c>
      <c r="B279" s="155"/>
      <c r="C279" s="155"/>
      <c r="D279" s="152" t="str">
        <f t="shared" si="4"/>
        <v/>
      </c>
      <c r="E279" s="196"/>
    </row>
    <row r="280" ht="20.1" hidden="1" customHeight="1" spans="1:5">
      <c r="A280" s="197" t="s">
        <v>326</v>
      </c>
      <c r="B280" s="155"/>
      <c r="C280" s="155"/>
      <c r="D280" s="152" t="str">
        <f t="shared" si="4"/>
        <v/>
      </c>
      <c r="E280" s="196"/>
    </row>
    <row r="281" ht="20.1" hidden="1" customHeight="1" spans="1:5">
      <c r="A281" s="197" t="s">
        <v>327</v>
      </c>
      <c r="B281" s="155"/>
      <c r="C281" s="155"/>
      <c r="D281" s="152" t="str">
        <f t="shared" si="4"/>
        <v/>
      </c>
      <c r="E281" s="196"/>
    </row>
    <row r="282" ht="20.1" hidden="1" customHeight="1" spans="1:5">
      <c r="A282" s="197" t="s">
        <v>328</v>
      </c>
      <c r="B282" s="155"/>
      <c r="C282" s="155"/>
      <c r="D282" s="152" t="str">
        <f t="shared" si="4"/>
        <v/>
      </c>
      <c r="E282" s="196"/>
    </row>
    <row r="283" ht="20.1" hidden="1" customHeight="1" spans="1:5">
      <c r="A283" s="198" t="s">
        <v>329</v>
      </c>
      <c r="B283" s="155"/>
      <c r="C283" s="155"/>
      <c r="D283" s="152" t="str">
        <f t="shared" si="4"/>
        <v/>
      </c>
      <c r="E283" s="196"/>
    </row>
    <row r="284" ht="20.1" customHeight="1" spans="1:5">
      <c r="A284" s="198" t="s">
        <v>330</v>
      </c>
      <c r="B284" s="154">
        <f>SUM(B285:B305)</f>
        <v>371</v>
      </c>
      <c r="C284" s="154">
        <f>SUM(C285:C305)</f>
        <v>398</v>
      </c>
      <c r="D284" s="152">
        <f t="shared" si="4"/>
        <v>107.3</v>
      </c>
      <c r="E284" s="196"/>
    </row>
    <row r="285" ht="20.1" customHeight="1" spans="1:5">
      <c r="A285" s="198" t="s">
        <v>162</v>
      </c>
      <c r="B285" s="155">
        <v>371</v>
      </c>
      <c r="C285" s="155">
        <v>398</v>
      </c>
      <c r="D285" s="152">
        <f t="shared" si="4"/>
        <v>107.3</v>
      </c>
      <c r="E285" s="196"/>
    </row>
    <row r="286" ht="20.1" hidden="1" customHeight="1" spans="1:5">
      <c r="A286" s="196" t="s">
        <v>163</v>
      </c>
      <c r="B286" s="155"/>
      <c r="C286" s="155"/>
      <c r="D286" s="152" t="str">
        <f t="shared" si="4"/>
        <v/>
      </c>
      <c r="E286" s="196"/>
    </row>
    <row r="287" ht="20.1" hidden="1" customHeight="1" spans="1:5">
      <c r="A287" s="197" t="s">
        <v>164</v>
      </c>
      <c r="B287" s="155"/>
      <c r="C287" s="155"/>
      <c r="D287" s="152" t="str">
        <f t="shared" si="4"/>
        <v/>
      </c>
      <c r="E287" s="196"/>
    </row>
    <row r="288" ht="20.1" hidden="1" customHeight="1" spans="1:5">
      <c r="A288" s="197" t="s">
        <v>331</v>
      </c>
      <c r="B288" s="155"/>
      <c r="C288" s="155"/>
      <c r="D288" s="152" t="str">
        <f t="shared" si="4"/>
        <v/>
      </c>
      <c r="E288" s="196"/>
    </row>
    <row r="289" ht="20.1" hidden="1" customHeight="1" spans="1:5">
      <c r="A289" s="197" t="s">
        <v>332</v>
      </c>
      <c r="B289" s="155"/>
      <c r="C289" s="155"/>
      <c r="D289" s="152" t="str">
        <f t="shared" si="4"/>
        <v/>
      </c>
      <c r="E289" s="196"/>
    </row>
    <row r="290" ht="20.1" hidden="1" customHeight="1" spans="1:5">
      <c r="A290" s="198" t="s">
        <v>333</v>
      </c>
      <c r="B290" s="155"/>
      <c r="C290" s="155"/>
      <c r="D290" s="152" t="str">
        <f t="shared" si="4"/>
        <v/>
      </c>
      <c r="E290" s="196"/>
    </row>
    <row r="291" ht="20.1" hidden="1" customHeight="1" spans="1:5">
      <c r="A291" s="198" t="s">
        <v>334</v>
      </c>
      <c r="B291" s="155"/>
      <c r="C291" s="155"/>
      <c r="D291" s="152" t="str">
        <f t="shared" si="4"/>
        <v/>
      </c>
      <c r="E291" s="196"/>
    </row>
    <row r="292" ht="20.1" hidden="1" customHeight="1" spans="1:5">
      <c r="A292" s="198" t="s">
        <v>335</v>
      </c>
      <c r="B292" s="155"/>
      <c r="C292" s="155"/>
      <c r="D292" s="152" t="str">
        <f t="shared" si="4"/>
        <v/>
      </c>
      <c r="E292" s="196"/>
    </row>
    <row r="293" ht="20.1" hidden="1" customHeight="1" spans="1:5">
      <c r="A293" s="197" t="s">
        <v>336</v>
      </c>
      <c r="B293" s="155"/>
      <c r="C293" s="155"/>
      <c r="D293" s="152" t="str">
        <f t="shared" si="4"/>
        <v/>
      </c>
      <c r="E293" s="196"/>
    </row>
    <row r="294" ht="20.1" hidden="1" customHeight="1" spans="1:5">
      <c r="A294" s="197" t="s">
        <v>337</v>
      </c>
      <c r="B294" s="155"/>
      <c r="C294" s="155"/>
      <c r="D294" s="152" t="str">
        <f t="shared" si="4"/>
        <v/>
      </c>
      <c r="E294" s="196"/>
    </row>
    <row r="295" ht="20.1" hidden="1" customHeight="1" spans="1:5">
      <c r="A295" s="197" t="s">
        <v>338</v>
      </c>
      <c r="B295" s="155"/>
      <c r="C295" s="155"/>
      <c r="D295" s="152" t="str">
        <f t="shared" si="4"/>
        <v/>
      </c>
      <c r="E295" s="196"/>
    </row>
    <row r="296" ht="20.1" hidden="1" customHeight="1" spans="1:5">
      <c r="A296" s="198" t="s">
        <v>339</v>
      </c>
      <c r="B296" s="155"/>
      <c r="C296" s="155"/>
      <c r="D296" s="152" t="str">
        <f t="shared" si="4"/>
        <v/>
      </c>
      <c r="E296" s="196"/>
    </row>
    <row r="297" ht="20.1" hidden="1" customHeight="1" spans="1:5">
      <c r="A297" s="198" t="s">
        <v>340</v>
      </c>
      <c r="B297" s="155"/>
      <c r="C297" s="155"/>
      <c r="D297" s="152" t="str">
        <f t="shared" si="4"/>
        <v/>
      </c>
      <c r="E297" s="196"/>
    </row>
    <row r="298" ht="20.1" hidden="1" customHeight="1" spans="1:5">
      <c r="A298" s="198" t="s">
        <v>341</v>
      </c>
      <c r="B298" s="155"/>
      <c r="C298" s="155"/>
      <c r="D298" s="152" t="str">
        <f t="shared" si="4"/>
        <v/>
      </c>
      <c r="E298" s="196"/>
    </row>
    <row r="299" ht="20.1" hidden="1" customHeight="1" spans="1:5">
      <c r="A299" s="196" t="s">
        <v>342</v>
      </c>
      <c r="B299" s="155"/>
      <c r="C299" s="155"/>
      <c r="D299" s="152" t="str">
        <f t="shared" si="4"/>
        <v/>
      </c>
      <c r="E299" s="196"/>
    </row>
    <row r="300" ht="20.1" hidden="1" customHeight="1" spans="1:5">
      <c r="A300" s="197" t="s">
        <v>343</v>
      </c>
      <c r="B300" s="155"/>
      <c r="C300" s="155"/>
      <c r="D300" s="152" t="str">
        <f t="shared" si="4"/>
        <v/>
      </c>
      <c r="E300" s="196"/>
    </row>
    <row r="301" ht="20.1" hidden="1" customHeight="1" spans="1:5">
      <c r="A301" s="197" t="s">
        <v>344</v>
      </c>
      <c r="B301" s="155"/>
      <c r="C301" s="155"/>
      <c r="D301" s="152" t="str">
        <f t="shared" si="4"/>
        <v/>
      </c>
      <c r="E301" s="196"/>
    </row>
    <row r="302" ht="20.1" hidden="1" customHeight="1" spans="1:5">
      <c r="A302" s="197" t="s">
        <v>345</v>
      </c>
      <c r="B302" s="155"/>
      <c r="C302" s="155"/>
      <c r="D302" s="152" t="str">
        <f t="shared" si="4"/>
        <v/>
      </c>
      <c r="E302" s="196"/>
    </row>
    <row r="303" ht="20.1" hidden="1" customHeight="1" spans="1:5">
      <c r="A303" s="198" t="s">
        <v>205</v>
      </c>
      <c r="B303" s="155"/>
      <c r="C303" s="155"/>
      <c r="D303" s="152" t="str">
        <f t="shared" si="4"/>
        <v/>
      </c>
      <c r="E303" s="196"/>
    </row>
    <row r="304" ht="20.1" hidden="1" customHeight="1" spans="1:5">
      <c r="A304" s="198" t="s">
        <v>171</v>
      </c>
      <c r="B304" s="155"/>
      <c r="C304" s="155"/>
      <c r="D304" s="152" t="str">
        <f t="shared" si="4"/>
        <v/>
      </c>
      <c r="E304" s="196"/>
    </row>
    <row r="305" ht="20.1" hidden="1" customHeight="1" spans="1:5">
      <c r="A305" s="198" t="s">
        <v>346</v>
      </c>
      <c r="B305" s="155"/>
      <c r="C305" s="155"/>
      <c r="D305" s="152" t="str">
        <f t="shared" si="4"/>
        <v/>
      </c>
      <c r="E305" s="196"/>
    </row>
    <row r="306" ht="20.1" hidden="1" customHeight="1" spans="1:5">
      <c r="A306" s="197" t="s">
        <v>347</v>
      </c>
      <c r="B306" s="154">
        <f>SUM(B307:B312)</f>
        <v>0</v>
      </c>
      <c r="C306" s="154">
        <f>SUM(C307:C312)</f>
        <v>0</v>
      </c>
      <c r="D306" s="152" t="str">
        <f t="shared" si="4"/>
        <v/>
      </c>
      <c r="E306" s="196"/>
    </row>
    <row r="307" ht="20.1" hidden="1" customHeight="1" spans="1:5">
      <c r="A307" s="197" t="s">
        <v>162</v>
      </c>
      <c r="B307" s="155"/>
      <c r="C307" s="155"/>
      <c r="D307" s="152" t="str">
        <f t="shared" si="4"/>
        <v/>
      </c>
      <c r="E307" s="196"/>
    </row>
    <row r="308" ht="20.1" hidden="1" customHeight="1" spans="1:5">
      <c r="A308" s="197" t="s">
        <v>163</v>
      </c>
      <c r="B308" s="155"/>
      <c r="C308" s="155"/>
      <c r="D308" s="152" t="str">
        <f t="shared" si="4"/>
        <v/>
      </c>
      <c r="E308" s="196"/>
    </row>
    <row r="309" ht="20.1" hidden="1" customHeight="1" spans="1:5">
      <c r="A309" s="198" t="s">
        <v>164</v>
      </c>
      <c r="B309" s="155"/>
      <c r="C309" s="155"/>
      <c r="D309" s="152" t="str">
        <f t="shared" si="4"/>
        <v/>
      </c>
      <c r="E309" s="196"/>
    </row>
    <row r="310" ht="20.1" hidden="1" customHeight="1" spans="1:5">
      <c r="A310" s="198" t="s">
        <v>348</v>
      </c>
      <c r="B310" s="155"/>
      <c r="C310" s="155"/>
      <c r="D310" s="152" t="str">
        <f t="shared" si="4"/>
        <v/>
      </c>
      <c r="E310" s="196"/>
    </row>
    <row r="311" ht="20.1" hidden="1" customHeight="1" spans="1:5">
      <c r="A311" s="198" t="s">
        <v>171</v>
      </c>
      <c r="B311" s="155"/>
      <c r="C311" s="155"/>
      <c r="D311" s="152" t="str">
        <f t="shared" si="4"/>
        <v/>
      </c>
      <c r="E311" s="196"/>
    </row>
    <row r="312" ht="20.1" hidden="1" customHeight="1" spans="1:5">
      <c r="A312" s="196" t="s">
        <v>349</v>
      </c>
      <c r="B312" s="155"/>
      <c r="C312" s="155"/>
      <c r="D312" s="152" t="str">
        <f t="shared" si="4"/>
        <v/>
      </c>
      <c r="E312" s="196"/>
    </row>
    <row r="313" ht="20.1" hidden="1" customHeight="1" spans="1:5">
      <c r="A313" s="197" t="s">
        <v>350</v>
      </c>
      <c r="B313" s="154">
        <f>SUM(B314:B324)</f>
        <v>0</v>
      </c>
      <c r="C313" s="154">
        <f>SUM(C314:C324)</f>
        <v>0</v>
      </c>
      <c r="D313" s="152" t="str">
        <f t="shared" si="4"/>
        <v/>
      </c>
      <c r="E313" s="196"/>
    </row>
    <row r="314" ht="20.1" hidden="1" customHeight="1" spans="1:5">
      <c r="A314" s="197" t="s">
        <v>162</v>
      </c>
      <c r="B314" s="155"/>
      <c r="C314" s="155"/>
      <c r="D314" s="152" t="str">
        <f t="shared" si="4"/>
        <v/>
      </c>
      <c r="E314" s="196"/>
    </row>
    <row r="315" ht="20.1" hidden="1" customHeight="1" spans="1:5">
      <c r="A315" s="197" t="s">
        <v>163</v>
      </c>
      <c r="B315" s="155"/>
      <c r="C315" s="155"/>
      <c r="D315" s="152" t="str">
        <f t="shared" si="4"/>
        <v/>
      </c>
      <c r="E315" s="196"/>
    </row>
    <row r="316" ht="20.1" hidden="1" customHeight="1" spans="1:5">
      <c r="A316" s="198" t="s">
        <v>164</v>
      </c>
      <c r="B316" s="155"/>
      <c r="C316" s="155"/>
      <c r="D316" s="152" t="str">
        <f t="shared" si="4"/>
        <v/>
      </c>
      <c r="E316" s="196"/>
    </row>
    <row r="317" ht="20.1" hidden="1" customHeight="1" spans="1:5">
      <c r="A317" s="198" t="s">
        <v>351</v>
      </c>
      <c r="B317" s="155"/>
      <c r="C317" s="155"/>
      <c r="D317" s="152" t="str">
        <f t="shared" si="4"/>
        <v/>
      </c>
      <c r="E317" s="196"/>
    </row>
    <row r="318" ht="20.1" hidden="1" customHeight="1" spans="1:5">
      <c r="A318" s="198" t="s">
        <v>352</v>
      </c>
      <c r="B318" s="155"/>
      <c r="C318" s="155"/>
      <c r="D318" s="152" t="str">
        <f t="shared" si="4"/>
        <v/>
      </c>
      <c r="E318" s="196"/>
    </row>
    <row r="319" ht="20.1" hidden="1" customHeight="1" spans="1:5">
      <c r="A319" s="197" t="s">
        <v>353</v>
      </c>
      <c r="B319" s="155"/>
      <c r="C319" s="155"/>
      <c r="D319" s="152" t="str">
        <f t="shared" si="4"/>
        <v/>
      </c>
      <c r="E319" s="196"/>
    </row>
    <row r="320" ht="20.1" hidden="1" customHeight="1" spans="1:5">
      <c r="A320" s="197" t="s">
        <v>354</v>
      </c>
      <c r="B320" s="155"/>
      <c r="C320" s="155"/>
      <c r="D320" s="152" t="str">
        <f t="shared" si="4"/>
        <v/>
      </c>
      <c r="E320" s="196"/>
    </row>
    <row r="321" ht="20.1" hidden="1" customHeight="1" spans="1:5">
      <c r="A321" s="197" t="s">
        <v>355</v>
      </c>
      <c r="B321" s="155"/>
      <c r="C321" s="155"/>
      <c r="D321" s="152" t="str">
        <f t="shared" si="4"/>
        <v/>
      </c>
      <c r="E321" s="196"/>
    </row>
    <row r="322" ht="20.1" hidden="1" customHeight="1" spans="1:5">
      <c r="A322" s="198" t="s">
        <v>356</v>
      </c>
      <c r="B322" s="155"/>
      <c r="C322" s="155"/>
      <c r="D322" s="152" t="str">
        <f t="shared" si="4"/>
        <v/>
      </c>
      <c r="E322" s="196"/>
    </row>
    <row r="323" ht="20.1" hidden="1" customHeight="1" spans="1:5">
      <c r="A323" s="198" t="s">
        <v>171</v>
      </c>
      <c r="B323" s="155"/>
      <c r="C323" s="155"/>
      <c r="D323" s="152" t="str">
        <f t="shared" si="4"/>
        <v/>
      </c>
      <c r="E323" s="196"/>
    </row>
    <row r="324" ht="20.1" hidden="1" customHeight="1" spans="1:5">
      <c r="A324" s="198" t="s">
        <v>357</v>
      </c>
      <c r="B324" s="155"/>
      <c r="C324" s="155"/>
      <c r="D324" s="152" t="str">
        <f t="shared" si="4"/>
        <v/>
      </c>
      <c r="E324" s="196"/>
    </row>
    <row r="325" ht="20.1" hidden="1" customHeight="1" spans="1:5">
      <c r="A325" s="196" t="s">
        <v>358</v>
      </c>
      <c r="B325" s="154">
        <f>SUM(B326:B333)</f>
        <v>0</v>
      </c>
      <c r="C325" s="154">
        <f>SUM(C326:C333)</f>
        <v>0</v>
      </c>
      <c r="D325" s="152" t="str">
        <f t="shared" si="4"/>
        <v/>
      </c>
      <c r="E325" s="196"/>
    </row>
    <row r="326" ht="20.1" hidden="1" customHeight="1" spans="1:5">
      <c r="A326" s="197" t="s">
        <v>162</v>
      </c>
      <c r="B326" s="155"/>
      <c r="C326" s="155"/>
      <c r="D326" s="152" t="str">
        <f t="shared" ref="D326:D389" si="5">IF(B326=0,"",ROUND(C326/B326*100,1))</f>
        <v/>
      </c>
      <c r="E326" s="196"/>
    </row>
    <row r="327" ht="20.1" hidden="1" customHeight="1" spans="1:5">
      <c r="A327" s="197" t="s">
        <v>163</v>
      </c>
      <c r="B327" s="155"/>
      <c r="C327" s="155"/>
      <c r="D327" s="152" t="str">
        <f t="shared" si="5"/>
        <v/>
      </c>
      <c r="E327" s="196"/>
    </row>
    <row r="328" ht="20.1" hidden="1" customHeight="1" spans="1:5">
      <c r="A328" s="197" t="s">
        <v>164</v>
      </c>
      <c r="B328" s="155"/>
      <c r="C328" s="155"/>
      <c r="D328" s="152" t="str">
        <f t="shared" si="5"/>
        <v/>
      </c>
      <c r="E328" s="196"/>
    </row>
    <row r="329" ht="20.1" hidden="1" customHeight="1" spans="1:5">
      <c r="A329" s="198" t="s">
        <v>359</v>
      </c>
      <c r="B329" s="155"/>
      <c r="C329" s="155"/>
      <c r="D329" s="152" t="str">
        <f t="shared" si="5"/>
        <v/>
      </c>
      <c r="E329" s="196"/>
    </row>
    <row r="330" ht="20.1" hidden="1" customHeight="1" spans="1:5">
      <c r="A330" s="198" t="s">
        <v>360</v>
      </c>
      <c r="B330" s="155"/>
      <c r="C330" s="155"/>
      <c r="D330" s="152" t="str">
        <f t="shared" si="5"/>
        <v/>
      </c>
      <c r="E330" s="196"/>
    </row>
    <row r="331" ht="20.1" hidden="1" customHeight="1" spans="1:5">
      <c r="A331" s="198" t="s">
        <v>361</v>
      </c>
      <c r="B331" s="155"/>
      <c r="C331" s="155"/>
      <c r="D331" s="152" t="str">
        <f t="shared" si="5"/>
        <v/>
      </c>
      <c r="E331" s="196"/>
    </row>
    <row r="332" ht="20.1" hidden="1" customHeight="1" spans="1:5">
      <c r="A332" s="197" t="s">
        <v>171</v>
      </c>
      <c r="B332" s="155"/>
      <c r="C332" s="155"/>
      <c r="D332" s="152" t="str">
        <f t="shared" si="5"/>
        <v/>
      </c>
      <c r="E332" s="196"/>
    </row>
    <row r="333" ht="20.1" hidden="1" customHeight="1" spans="1:5">
      <c r="A333" s="197" t="s">
        <v>362</v>
      </c>
      <c r="B333" s="155"/>
      <c r="C333" s="155"/>
      <c r="D333" s="152" t="str">
        <f t="shared" si="5"/>
        <v/>
      </c>
      <c r="E333" s="196"/>
    </row>
    <row r="334" ht="20.1" hidden="1" customHeight="1" spans="1:5">
      <c r="A334" s="197" t="s">
        <v>363</v>
      </c>
      <c r="B334" s="154">
        <f>SUM(B335:B347)</f>
        <v>0</v>
      </c>
      <c r="C334" s="154">
        <f>SUM(C335:C347)</f>
        <v>0</v>
      </c>
      <c r="D334" s="152" t="str">
        <f t="shared" si="5"/>
        <v/>
      </c>
      <c r="E334" s="196"/>
    </row>
    <row r="335" ht="20.1" hidden="1" customHeight="1" spans="1:5">
      <c r="A335" s="198" t="s">
        <v>162</v>
      </c>
      <c r="B335" s="155"/>
      <c r="C335" s="155"/>
      <c r="D335" s="152" t="str">
        <f t="shared" si="5"/>
        <v/>
      </c>
      <c r="E335" s="196"/>
    </row>
    <row r="336" ht="20.1" hidden="1" customHeight="1" spans="1:5">
      <c r="A336" s="198" t="s">
        <v>163</v>
      </c>
      <c r="B336" s="155"/>
      <c r="C336" s="155"/>
      <c r="D336" s="152" t="str">
        <f t="shared" si="5"/>
        <v/>
      </c>
      <c r="E336" s="196"/>
    </row>
    <row r="337" ht="20.1" hidden="1" customHeight="1" spans="1:5">
      <c r="A337" s="198" t="s">
        <v>164</v>
      </c>
      <c r="B337" s="155"/>
      <c r="C337" s="155"/>
      <c r="D337" s="152" t="str">
        <f t="shared" si="5"/>
        <v/>
      </c>
      <c r="E337" s="196"/>
    </row>
    <row r="338" ht="20.1" hidden="1" customHeight="1" spans="1:5">
      <c r="A338" s="196" t="s">
        <v>364</v>
      </c>
      <c r="B338" s="155"/>
      <c r="C338" s="155"/>
      <c r="D338" s="152" t="str">
        <f t="shared" si="5"/>
        <v/>
      </c>
      <c r="E338" s="196"/>
    </row>
    <row r="339" ht="20.1" hidden="1" customHeight="1" spans="1:5">
      <c r="A339" s="197" t="s">
        <v>365</v>
      </c>
      <c r="B339" s="155"/>
      <c r="C339" s="155"/>
      <c r="D339" s="152" t="str">
        <f t="shared" si="5"/>
        <v/>
      </c>
      <c r="E339" s="196"/>
    </row>
    <row r="340" ht="20.1" hidden="1" customHeight="1" spans="1:5">
      <c r="A340" s="197" t="s">
        <v>366</v>
      </c>
      <c r="B340" s="155"/>
      <c r="C340" s="155"/>
      <c r="D340" s="152" t="str">
        <f t="shared" si="5"/>
        <v/>
      </c>
      <c r="E340" s="196"/>
    </row>
    <row r="341" ht="20.1" hidden="1" customHeight="1" spans="1:5">
      <c r="A341" s="197" t="s">
        <v>367</v>
      </c>
      <c r="B341" s="155"/>
      <c r="C341" s="155"/>
      <c r="D341" s="152" t="str">
        <f t="shared" si="5"/>
        <v/>
      </c>
      <c r="E341" s="196"/>
    </row>
    <row r="342" ht="20.1" hidden="1" customHeight="1" spans="1:5">
      <c r="A342" s="198" t="s">
        <v>368</v>
      </c>
      <c r="B342" s="155"/>
      <c r="C342" s="155"/>
      <c r="D342" s="152" t="str">
        <f t="shared" si="5"/>
        <v/>
      </c>
      <c r="E342" s="196"/>
    </row>
    <row r="343" ht="20.1" hidden="1" customHeight="1" spans="1:5">
      <c r="A343" s="198" t="s">
        <v>369</v>
      </c>
      <c r="B343" s="155"/>
      <c r="C343" s="155"/>
      <c r="D343" s="152" t="str">
        <f t="shared" si="5"/>
        <v/>
      </c>
      <c r="E343" s="196"/>
    </row>
    <row r="344" ht="20.1" hidden="1" customHeight="1" spans="1:5">
      <c r="A344" s="198" t="s">
        <v>370</v>
      </c>
      <c r="B344" s="155"/>
      <c r="C344" s="155"/>
      <c r="D344" s="152" t="str">
        <f t="shared" si="5"/>
        <v/>
      </c>
      <c r="E344" s="196"/>
    </row>
    <row r="345" ht="20.1" hidden="1" customHeight="1" spans="1:5">
      <c r="A345" s="198" t="s">
        <v>371</v>
      </c>
      <c r="B345" s="155"/>
      <c r="C345" s="155"/>
      <c r="D345" s="152" t="str">
        <f t="shared" si="5"/>
        <v/>
      </c>
      <c r="E345" s="196"/>
    </row>
    <row r="346" ht="20.1" hidden="1" customHeight="1" spans="1:5">
      <c r="A346" s="198" t="s">
        <v>171</v>
      </c>
      <c r="B346" s="155"/>
      <c r="C346" s="155"/>
      <c r="D346" s="152" t="str">
        <f t="shared" si="5"/>
        <v/>
      </c>
      <c r="E346" s="196"/>
    </row>
    <row r="347" ht="20.1" hidden="1" customHeight="1" spans="1:5">
      <c r="A347" s="197" t="s">
        <v>372</v>
      </c>
      <c r="B347" s="155"/>
      <c r="C347" s="155"/>
      <c r="D347" s="152" t="str">
        <f t="shared" si="5"/>
        <v/>
      </c>
      <c r="E347" s="196"/>
    </row>
    <row r="348" ht="20.1" hidden="1" customHeight="1" spans="1:5">
      <c r="A348" s="197" t="s">
        <v>373</v>
      </c>
      <c r="B348" s="154">
        <f>SUM(B349:B356)</f>
        <v>0</v>
      </c>
      <c r="C348" s="154">
        <f>SUM(C349:C356)</f>
        <v>0</v>
      </c>
      <c r="D348" s="152" t="str">
        <f t="shared" si="5"/>
        <v/>
      </c>
      <c r="E348" s="196"/>
    </row>
    <row r="349" ht="20.1" hidden="1" customHeight="1" spans="1:5">
      <c r="A349" s="197" t="s">
        <v>162</v>
      </c>
      <c r="B349" s="155"/>
      <c r="C349" s="155"/>
      <c r="D349" s="152" t="str">
        <f t="shared" si="5"/>
        <v/>
      </c>
      <c r="E349" s="196"/>
    </row>
    <row r="350" ht="20.1" hidden="1" customHeight="1" spans="1:5">
      <c r="A350" s="198" t="s">
        <v>163</v>
      </c>
      <c r="B350" s="155"/>
      <c r="C350" s="155"/>
      <c r="D350" s="152" t="str">
        <f t="shared" si="5"/>
        <v/>
      </c>
      <c r="E350" s="196"/>
    </row>
    <row r="351" ht="20.1" hidden="1" customHeight="1" spans="1:5">
      <c r="A351" s="198" t="s">
        <v>164</v>
      </c>
      <c r="B351" s="155"/>
      <c r="C351" s="155"/>
      <c r="D351" s="152" t="str">
        <f t="shared" si="5"/>
        <v/>
      </c>
      <c r="E351" s="196"/>
    </row>
    <row r="352" ht="20.1" hidden="1" customHeight="1" spans="1:5">
      <c r="A352" s="198" t="s">
        <v>374</v>
      </c>
      <c r="B352" s="155"/>
      <c r="C352" s="155"/>
      <c r="D352" s="152" t="str">
        <f t="shared" si="5"/>
        <v/>
      </c>
      <c r="E352" s="196"/>
    </row>
    <row r="353" ht="20.1" hidden="1" customHeight="1" spans="1:5">
      <c r="A353" s="196" t="s">
        <v>375</v>
      </c>
      <c r="B353" s="155"/>
      <c r="C353" s="155"/>
      <c r="D353" s="152" t="str">
        <f t="shared" si="5"/>
        <v/>
      </c>
      <c r="E353" s="196"/>
    </row>
    <row r="354" ht="20.1" hidden="1" customHeight="1" spans="1:5">
      <c r="A354" s="197" t="s">
        <v>376</v>
      </c>
      <c r="B354" s="155"/>
      <c r="C354" s="155"/>
      <c r="D354" s="152" t="str">
        <f t="shared" si="5"/>
        <v/>
      </c>
      <c r="E354" s="196"/>
    </row>
    <row r="355" ht="20.1" hidden="1" customHeight="1" spans="1:5">
      <c r="A355" s="197" t="s">
        <v>171</v>
      </c>
      <c r="B355" s="155"/>
      <c r="C355" s="155"/>
      <c r="D355" s="152" t="str">
        <f t="shared" si="5"/>
        <v/>
      </c>
      <c r="E355" s="196"/>
    </row>
    <row r="356" ht="20.1" hidden="1" customHeight="1" spans="1:5">
      <c r="A356" s="197" t="s">
        <v>377</v>
      </c>
      <c r="B356" s="155"/>
      <c r="C356" s="155"/>
      <c r="D356" s="152" t="str">
        <f t="shared" si="5"/>
        <v/>
      </c>
      <c r="E356" s="196"/>
    </row>
    <row r="357" ht="20.1" hidden="1" customHeight="1" spans="1:5">
      <c r="A357" s="198" t="s">
        <v>378</v>
      </c>
      <c r="B357" s="154">
        <f>SUM(B358:B365)</f>
        <v>0</v>
      </c>
      <c r="C357" s="154">
        <f>SUM(C358:C365)</f>
        <v>0</v>
      </c>
      <c r="D357" s="152" t="str">
        <f t="shared" si="5"/>
        <v/>
      </c>
      <c r="E357" s="196"/>
    </row>
    <row r="358" ht="20.1" hidden="1" customHeight="1" spans="1:5">
      <c r="A358" s="198" t="s">
        <v>162</v>
      </c>
      <c r="B358" s="155"/>
      <c r="C358" s="155"/>
      <c r="D358" s="152" t="str">
        <f t="shared" si="5"/>
        <v/>
      </c>
      <c r="E358" s="196"/>
    </row>
    <row r="359" ht="20.1" hidden="1" customHeight="1" spans="1:5">
      <c r="A359" s="198" t="s">
        <v>163</v>
      </c>
      <c r="B359" s="155"/>
      <c r="C359" s="155"/>
      <c r="D359" s="152" t="str">
        <f t="shared" si="5"/>
        <v/>
      </c>
      <c r="E359" s="196"/>
    </row>
    <row r="360" ht="20.1" hidden="1" customHeight="1" spans="1:5">
      <c r="A360" s="197" t="s">
        <v>164</v>
      </c>
      <c r="B360" s="155"/>
      <c r="C360" s="155"/>
      <c r="D360" s="152" t="str">
        <f t="shared" si="5"/>
        <v/>
      </c>
      <c r="E360" s="196"/>
    </row>
    <row r="361" ht="20.1" hidden="1" customHeight="1" spans="1:5">
      <c r="A361" s="197" t="s">
        <v>379</v>
      </c>
      <c r="B361" s="155"/>
      <c r="C361" s="155"/>
      <c r="D361" s="152" t="str">
        <f t="shared" si="5"/>
        <v/>
      </c>
      <c r="E361" s="196"/>
    </row>
    <row r="362" ht="20.1" hidden="1" customHeight="1" spans="1:5">
      <c r="A362" s="197" t="s">
        <v>380</v>
      </c>
      <c r="B362" s="155"/>
      <c r="C362" s="155"/>
      <c r="D362" s="152" t="str">
        <f t="shared" si="5"/>
        <v/>
      </c>
      <c r="E362" s="196"/>
    </row>
    <row r="363" ht="20.1" hidden="1" customHeight="1" spans="1:5">
      <c r="A363" s="198" t="s">
        <v>381</v>
      </c>
      <c r="B363" s="155"/>
      <c r="C363" s="155"/>
      <c r="D363" s="152" t="str">
        <f t="shared" si="5"/>
        <v/>
      </c>
      <c r="E363" s="196"/>
    </row>
    <row r="364" ht="20.1" hidden="1" customHeight="1" spans="1:5">
      <c r="A364" s="198" t="s">
        <v>171</v>
      </c>
      <c r="B364" s="155"/>
      <c r="C364" s="155"/>
      <c r="D364" s="152" t="str">
        <f t="shared" si="5"/>
        <v/>
      </c>
      <c r="E364" s="196"/>
    </row>
    <row r="365" ht="20.1" hidden="1" customHeight="1" spans="1:5">
      <c r="A365" s="198" t="s">
        <v>382</v>
      </c>
      <c r="B365" s="155"/>
      <c r="C365" s="155"/>
      <c r="D365" s="152" t="str">
        <f t="shared" si="5"/>
        <v/>
      </c>
      <c r="E365" s="196"/>
    </row>
    <row r="366" ht="20.1" hidden="1" customHeight="1" spans="1:5">
      <c r="A366" s="196" t="s">
        <v>383</v>
      </c>
      <c r="B366" s="154">
        <f>SUM(B367:B373)</f>
        <v>0</v>
      </c>
      <c r="C366" s="154">
        <f>SUM(C367:C373)</f>
        <v>0</v>
      </c>
      <c r="D366" s="152" t="str">
        <f t="shared" si="5"/>
        <v/>
      </c>
      <c r="E366" s="196"/>
    </row>
    <row r="367" ht="20.1" hidden="1" customHeight="1" spans="1:5">
      <c r="A367" s="197" t="s">
        <v>162</v>
      </c>
      <c r="B367" s="155"/>
      <c r="C367" s="155"/>
      <c r="D367" s="152" t="str">
        <f t="shared" si="5"/>
        <v/>
      </c>
      <c r="E367" s="196"/>
    </row>
    <row r="368" ht="20.1" hidden="1" customHeight="1" spans="1:5">
      <c r="A368" s="197" t="s">
        <v>163</v>
      </c>
      <c r="B368" s="155"/>
      <c r="C368" s="155"/>
      <c r="D368" s="152" t="str">
        <f t="shared" si="5"/>
        <v/>
      </c>
      <c r="E368" s="196"/>
    </row>
    <row r="369" ht="20.1" hidden="1" customHeight="1" spans="1:5">
      <c r="A369" s="197" t="s">
        <v>164</v>
      </c>
      <c r="B369" s="155"/>
      <c r="C369" s="155"/>
      <c r="D369" s="152" t="str">
        <f t="shared" si="5"/>
        <v/>
      </c>
      <c r="E369" s="196"/>
    </row>
    <row r="370" ht="20.1" hidden="1" customHeight="1" spans="1:5">
      <c r="A370" s="198" t="s">
        <v>384</v>
      </c>
      <c r="B370" s="155"/>
      <c r="C370" s="155"/>
      <c r="D370" s="152" t="str">
        <f t="shared" si="5"/>
        <v/>
      </c>
      <c r="E370" s="196"/>
    </row>
    <row r="371" ht="20.1" hidden="1" customHeight="1" spans="1:5">
      <c r="A371" s="198" t="s">
        <v>385</v>
      </c>
      <c r="B371" s="155"/>
      <c r="C371" s="155"/>
      <c r="D371" s="152" t="str">
        <f t="shared" si="5"/>
        <v/>
      </c>
      <c r="E371" s="196"/>
    </row>
    <row r="372" ht="20.1" hidden="1" customHeight="1" spans="1:5">
      <c r="A372" s="198" t="s">
        <v>171</v>
      </c>
      <c r="B372" s="155"/>
      <c r="C372" s="155"/>
      <c r="D372" s="152" t="str">
        <f t="shared" si="5"/>
        <v/>
      </c>
      <c r="E372" s="196"/>
    </row>
    <row r="373" ht="20.1" hidden="1" customHeight="1" spans="1:5">
      <c r="A373" s="197" t="s">
        <v>386</v>
      </c>
      <c r="B373" s="155"/>
      <c r="C373" s="155"/>
      <c r="D373" s="152" t="str">
        <f t="shared" si="5"/>
        <v/>
      </c>
      <c r="E373" s="196"/>
    </row>
    <row r="374" ht="20.1" hidden="1" customHeight="1" spans="1:5">
      <c r="A374" s="197" t="s">
        <v>387</v>
      </c>
      <c r="B374" s="154">
        <f>SUM(B375:B381)</f>
        <v>0</v>
      </c>
      <c r="C374" s="154">
        <f>SUM(C375:C381)</f>
        <v>0</v>
      </c>
      <c r="D374" s="152" t="str">
        <f t="shared" si="5"/>
        <v/>
      </c>
      <c r="E374" s="196"/>
    </row>
    <row r="375" ht="20.1" hidden="1" customHeight="1" spans="1:5">
      <c r="A375" s="197" t="s">
        <v>162</v>
      </c>
      <c r="B375" s="155"/>
      <c r="C375" s="155"/>
      <c r="D375" s="152" t="str">
        <f t="shared" si="5"/>
        <v/>
      </c>
      <c r="E375" s="196"/>
    </row>
    <row r="376" ht="20.1" hidden="1" customHeight="1" spans="1:5">
      <c r="A376" s="198" t="s">
        <v>163</v>
      </c>
      <c r="B376" s="155"/>
      <c r="C376" s="155"/>
      <c r="D376" s="152" t="str">
        <f t="shared" si="5"/>
        <v/>
      </c>
      <c r="E376" s="196"/>
    </row>
    <row r="377" ht="20.1" hidden="1" customHeight="1" spans="1:5">
      <c r="A377" s="198" t="s">
        <v>388</v>
      </c>
      <c r="B377" s="155"/>
      <c r="C377" s="155"/>
      <c r="D377" s="152" t="str">
        <f t="shared" si="5"/>
        <v/>
      </c>
      <c r="E377" s="196"/>
    </row>
    <row r="378" ht="20.1" hidden="1" customHeight="1" spans="1:5">
      <c r="A378" s="198" t="s">
        <v>389</v>
      </c>
      <c r="B378" s="155"/>
      <c r="C378" s="155"/>
      <c r="D378" s="152" t="str">
        <f t="shared" si="5"/>
        <v/>
      </c>
      <c r="E378" s="196"/>
    </row>
    <row r="379" ht="20.1" hidden="1" customHeight="1" spans="1:5">
      <c r="A379" s="196" t="s">
        <v>390</v>
      </c>
      <c r="B379" s="155"/>
      <c r="C379" s="155"/>
      <c r="D379" s="152" t="str">
        <f t="shared" si="5"/>
        <v/>
      </c>
      <c r="E379" s="196"/>
    </row>
    <row r="380" ht="20.1" hidden="1" customHeight="1" spans="1:5">
      <c r="A380" s="197" t="s">
        <v>343</v>
      </c>
      <c r="B380" s="155"/>
      <c r="C380" s="155"/>
      <c r="D380" s="152" t="str">
        <f t="shared" si="5"/>
        <v/>
      </c>
      <c r="E380" s="196"/>
    </row>
    <row r="381" ht="20.1" hidden="1" customHeight="1" spans="1:5">
      <c r="A381" s="197" t="s">
        <v>391</v>
      </c>
      <c r="B381" s="155"/>
      <c r="C381" s="155"/>
      <c r="D381" s="152" t="str">
        <f t="shared" si="5"/>
        <v/>
      </c>
      <c r="E381" s="196"/>
    </row>
    <row r="382" ht="20.1" hidden="1" customHeight="1" spans="1:5">
      <c r="A382" s="197" t="s">
        <v>392</v>
      </c>
      <c r="B382" s="154">
        <f>SUM(B383:B390)</f>
        <v>0</v>
      </c>
      <c r="C382" s="154">
        <f>SUM(C383:C390)</f>
        <v>0</v>
      </c>
      <c r="D382" s="152" t="str">
        <f t="shared" si="5"/>
        <v/>
      </c>
      <c r="E382" s="196"/>
    </row>
    <row r="383" ht="20.1" hidden="1" customHeight="1" spans="1:5">
      <c r="A383" s="197" t="s">
        <v>393</v>
      </c>
      <c r="B383" s="155"/>
      <c r="C383" s="155"/>
      <c r="D383" s="152" t="str">
        <f t="shared" si="5"/>
        <v/>
      </c>
      <c r="E383" s="196"/>
    </row>
    <row r="384" ht="20.1" hidden="1" customHeight="1" spans="1:5">
      <c r="A384" s="198" t="s">
        <v>162</v>
      </c>
      <c r="B384" s="155"/>
      <c r="C384" s="155"/>
      <c r="D384" s="152" t="str">
        <f t="shared" si="5"/>
        <v/>
      </c>
      <c r="E384" s="196"/>
    </row>
    <row r="385" ht="20.1" hidden="1" customHeight="1" spans="1:5">
      <c r="A385" s="198" t="s">
        <v>394</v>
      </c>
      <c r="B385" s="155"/>
      <c r="C385" s="155"/>
      <c r="D385" s="152" t="str">
        <f t="shared" si="5"/>
        <v/>
      </c>
      <c r="E385" s="196"/>
    </row>
    <row r="386" ht="20.1" hidden="1" customHeight="1" spans="1:5">
      <c r="A386" s="198" t="s">
        <v>395</v>
      </c>
      <c r="B386" s="155"/>
      <c r="C386" s="155"/>
      <c r="D386" s="152" t="str">
        <f t="shared" si="5"/>
        <v/>
      </c>
      <c r="E386" s="196"/>
    </row>
    <row r="387" ht="20.1" hidden="1" customHeight="1" spans="1:5">
      <c r="A387" s="198" t="s">
        <v>396</v>
      </c>
      <c r="B387" s="155"/>
      <c r="C387" s="155"/>
      <c r="D387" s="152" t="str">
        <f t="shared" si="5"/>
        <v/>
      </c>
      <c r="E387" s="196"/>
    </row>
    <row r="388" ht="20.1" hidden="1" customHeight="1" spans="1:5">
      <c r="A388" s="196" t="s">
        <v>397</v>
      </c>
      <c r="B388" s="155"/>
      <c r="C388" s="155"/>
      <c r="D388" s="152" t="str">
        <f t="shared" si="5"/>
        <v/>
      </c>
      <c r="E388" s="196"/>
    </row>
    <row r="389" ht="20.1" hidden="1" customHeight="1" spans="1:5">
      <c r="A389" s="197" t="s">
        <v>398</v>
      </c>
      <c r="B389" s="155"/>
      <c r="C389" s="155"/>
      <c r="D389" s="152" t="str">
        <f t="shared" si="5"/>
        <v/>
      </c>
      <c r="E389" s="196"/>
    </row>
    <row r="390" ht="20.1" hidden="1" customHeight="1" spans="1:5">
      <c r="A390" s="197" t="s">
        <v>399</v>
      </c>
      <c r="B390" s="155"/>
      <c r="C390" s="155"/>
      <c r="D390" s="152" t="str">
        <f t="shared" ref="D390:D453" si="6">IF(B390=0,"",ROUND(C390/B390*100,1))</f>
        <v/>
      </c>
      <c r="E390" s="196"/>
    </row>
    <row r="391" ht="20.1" hidden="1" customHeight="1" spans="1:5">
      <c r="A391" s="197" t="s">
        <v>400</v>
      </c>
      <c r="B391" s="155"/>
      <c r="C391" s="155"/>
      <c r="D391" s="152" t="str">
        <f t="shared" si="6"/>
        <v/>
      </c>
      <c r="E391" s="196"/>
    </row>
    <row r="392" ht="20.1" customHeight="1" spans="1:5">
      <c r="A392" s="196" t="s">
        <v>401</v>
      </c>
      <c r="B392" s="154">
        <f>SUM(B393,B398,B407,B414,B420,B424,B428,B432,B438,B445,)</f>
        <v>7890</v>
      </c>
      <c r="C392" s="154">
        <f>SUM(C393,C398,C407,C414,C420,C424,C428,C432,C438,C445,)</f>
        <v>12075</v>
      </c>
      <c r="D392" s="152">
        <f t="shared" si="6"/>
        <v>153</v>
      </c>
      <c r="E392" s="196"/>
    </row>
    <row r="393" ht="20.1" customHeight="1" spans="1:5">
      <c r="A393" s="198" t="s">
        <v>402</v>
      </c>
      <c r="B393" s="154">
        <f>SUM(B394:B397)</f>
        <v>0</v>
      </c>
      <c r="C393" s="154">
        <f>SUM(C394:C397)</f>
        <v>0</v>
      </c>
      <c r="D393" s="152" t="str">
        <f t="shared" si="6"/>
        <v/>
      </c>
      <c r="E393" s="196"/>
    </row>
    <row r="394" ht="20.1" hidden="1" customHeight="1" spans="1:5">
      <c r="A394" s="197" t="s">
        <v>162</v>
      </c>
      <c r="B394" s="155"/>
      <c r="C394" s="155"/>
      <c r="D394" s="152" t="str">
        <f t="shared" si="6"/>
        <v/>
      </c>
      <c r="E394" s="196"/>
    </row>
    <row r="395" ht="20.1" hidden="1" customHeight="1" spans="1:5">
      <c r="A395" s="197" t="s">
        <v>163</v>
      </c>
      <c r="B395" s="155"/>
      <c r="C395" s="155"/>
      <c r="D395" s="152" t="str">
        <f t="shared" si="6"/>
        <v/>
      </c>
      <c r="E395" s="196"/>
    </row>
    <row r="396" ht="20.1" hidden="1" customHeight="1" spans="1:5">
      <c r="A396" s="197" t="s">
        <v>164</v>
      </c>
      <c r="B396" s="155"/>
      <c r="C396" s="155"/>
      <c r="D396" s="152" t="str">
        <f t="shared" si="6"/>
        <v/>
      </c>
      <c r="E396" s="196"/>
    </row>
    <row r="397" ht="20.1" hidden="1" customHeight="1" spans="1:5">
      <c r="A397" s="198" t="s">
        <v>403</v>
      </c>
      <c r="B397" s="155"/>
      <c r="C397" s="155"/>
      <c r="D397" s="152" t="str">
        <f t="shared" si="6"/>
        <v/>
      </c>
      <c r="E397" s="196"/>
    </row>
    <row r="398" ht="20.1" customHeight="1" spans="1:5">
      <c r="A398" s="197" t="s">
        <v>404</v>
      </c>
      <c r="B398" s="154">
        <f>SUM(B399:B406)</f>
        <v>6876</v>
      </c>
      <c r="C398" s="154">
        <f>SUM(C399:C406)</f>
        <v>12075</v>
      </c>
      <c r="D398" s="152">
        <f t="shared" si="6"/>
        <v>175.6</v>
      </c>
      <c r="E398" s="196"/>
    </row>
    <row r="399" ht="20.1" customHeight="1" spans="1:5">
      <c r="A399" s="197" t="s">
        <v>405</v>
      </c>
      <c r="B399" s="155">
        <v>52</v>
      </c>
      <c r="C399" s="155">
        <v>86</v>
      </c>
      <c r="D399" s="152">
        <f t="shared" si="6"/>
        <v>165.4</v>
      </c>
      <c r="E399" s="196"/>
    </row>
    <row r="400" ht="20.1" customHeight="1" spans="1:5">
      <c r="A400" s="197" t="s">
        <v>406</v>
      </c>
      <c r="B400" s="155">
        <v>6720</v>
      </c>
      <c r="C400" s="155">
        <v>11989</v>
      </c>
      <c r="D400" s="152">
        <f t="shared" si="6"/>
        <v>178.4</v>
      </c>
      <c r="E400" s="196"/>
    </row>
    <row r="401" ht="20.1" customHeight="1" spans="1:5">
      <c r="A401" s="198" t="s">
        <v>407</v>
      </c>
      <c r="B401" s="155">
        <v>34</v>
      </c>
      <c r="C401" s="155"/>
      <c r="D401" s="152">
        <f t="shared" si="6"/>
        <v>0</v>
      </c>
      <c r="E401" s="196"/>
    </row>
    <row r="402" ht="20.1" customHeight="1" spans="1:5">
      <c r="A402" s="198" t="s">
        <v>408</v>
      </c>
      <c r="B402" s="155">
        <v>31</v>
      </c>
      <c r="C402" s="155"/>
      <c r="D402" s="152">
        <f t="shared" si="6"/>
        <v>0</v>
      </c>
      <c r="E402" s="196"/>
    </row>
    <row r="403" ht="20.1" customHeight="1" spans="1:5">
      <c r="A403" s="198" t="s">
        <v>409</v>
      </c>
      <c r="B403" s="155">
        <v>37</v>
      </c>
      <c r="C403" s="155"/>
      <c r="D403" s="152">
        <f t="shared" si="6"/>
        <v>0</v>
      </c>
      <c r="E403" s="196"/>
    </row>
    <row r="404" ht="20.1" hidden="1" customHeight="1" spans="1:5">
      <c r="A404" s="197" t="s">
        <v>410</v>
      </c>
      <c r="B404" s="155"/>
      <c r="C404" s="155"/>
      <c r="D404" s="152" t="str">
        <f t="shared" si="6"/>
        <v/>
      </c>
      <c r="E404" s="196"/>
    </row>
    <row r="405" ht="20.1" hidden="1" customHeight="1" spans="1:5">
      <c r="A405" s="197" t="s">
        <v>411</v>
      </c>
      <c r="B405" s="155"/>
      <c r="C405" s="155"/>
      <c r="D405" s="152" t="str">
        <f t="shared" si="6"/>
        <v/>
      </c>
      <c r="E405" s="196"/>
    </row>
    <row r="406" ht="20.1" customHeight="1" spans="1:5">
      <c r="A406" s="197" t="s">
        <v>412</v>
      </c>
      <c r="B406" s="155">
        <v>2</v>
      </c>
      <c r="C406" s="155"/>
      <c r="D406" s="152">
        <f t="shared" si="6"/>
        <v>0</v>
      </c>
      <c r="E406" s="196"/>
    </row>
    <row r="407" ht="20.1" hidden="1" customHeight="1" spans="1:5">
      <c r="A407" s="197" t="s">
        <v>413</v>
      </c>
      <c r="B407" s="154">
        <f>SUM(B408:B413)</f>
        <v>0</v>
      </c>
      <c r="C407" s="154">
        <f>SUM(C408:C413)</f>
        <v>0</v>
      </c>
      <c r="D407" s="152" t="str">
        <f t="shared" si="6"/>
        <v/>
      </c>
      <c r="E407" s="196"/>
    </row>
    <row r="408" ht="20.1" hidden="1" customHeight="1" spans="1:5">
      <c r="A408" s="197" t="s">
        <v>414</v>
      </c>
      <c r="B408" s="155"/>
      <c r="C408" s="155"/>
      <c r="D408" s="152" t="str">
        <f t="shared" si="6"/>
        <v/>
      </c>
      <c r="E408" s="196"/>
    </row>
    <row r="409" ht="20.1" hidden="1" customHeight="1" spans="1:5">
      <c r="A409" s="197" t="s">
        <v>415</v>
      </c>
      <c r="B409" s="155"/>
      <c r="C409" s="155"/>
      <c r="D409" s="152" t="str">
        <f t="shared" si="6"/>
        <v/>
      </c>
      <c r="E409" s="196"/>
    </row>
    <row r="410" ht="20.1" hidden="1" customHeight="1" spans="1:5">
      <c r="A410" s="197" t="s">
        <v>416</v>
      </c>
      <c r="B410" s="155"/>
      <c r="C410" s="155"/>
      <c r="D410" s="152" t="str">
        <f t="shared" si="6"/>
        <v/>
      </c>
      <c r="E410" s="196"/>
    </row>
    <row r="411" ht="20.1" hidden="1" customHeight="1" spans="1:5">
      <c r="A411" s="198" t="s">
        <v>417</v>
      </c>
      <c r="B411" s="155"/>
      <c r="C411" s="155"/>
      <c r="D411" s="152" t="str">
        <f t="shared" si="6"/>
        <v/>
      </c>
      <c r="E411" s="196"/>
    </row>
    <row r="412" ht="20.1" hidden="1" customHeight="1" spans="1:5">
      <c r="A412" s="198" t="s">
        <v>418</v>
      </c>
      <c r="B412" s="155"/>
      <c r="C412" s="155"/>
      <c r="D412" s="152" t="str">
        <f t="shared" si="6"/>
        <v/>
      </c>
      <c r="E412" s="196"/>
    </row>
    <row r="413" ht="20.1" hidden="1" customHeight="1" spans="1:5">
      <c r="A413" s="198" t="s">
        <v>419</v>
      </c>
      <c r="B413" s="155"/>
      <c r="C413" s="155"/>
      <c r="D413" s="152" t="str">
        <f t="shared" si="6"/>
        <v/>
      </c>
      <c r="E413" s="196"/>
    </row>
    <row r="414" ht="20.1" hidden="1" customHeight="1" spans="1:5">
      <c r="A414" s="196" t="s">
        <v>420</v>
      </c>
      <c r="B414" s="154">
        <f>SUM(B415:B419)</f>
        <v>0</v>
      </c>
      <c r="C414" s="154">
        <f>SUM(C415:C419)</f>
        <v>0</v>
      </c>
      <c r="D414" s="152" t="str">
        <f t="shared" si="6"/>
        <v/>
      </c>
      <c r="E414" s="196"/>
    </row>
    <row r="415" ht="20.1" hidden="1" customHeight="1" spans="1:5">
      <c r="A415" s="197" t="s">
        <v>421</v>
      </c>
      <c r="B415" s="155"/>
      <c r="C415" s="155"/>
      <c r="D415" s="152" t="str">
        <f t="shared" si="6"/>
        <v/>
      </c>
      <c r="E415" s="196"/>
    </row>
    <row r="416" ht="20.1" hidden="1" customHeight="1" spans="1:5">
      <c r="A416" s="197" t="s">
        <v>422</v>
      </c>
      <c r="B416" s="155"/>
      <c r="C416" s="155"/>
      <c r="D416" s="152" t="str">
        <f t="shared" si="6"/>
        <v/>
      </c>
      <c r="E416" s="196"/>
    </row>
    <row r="417" ht="20.1" hidden="1" customHeight="1" spans="1:5">
      <c r="A417" s="197" t="s">
        <v>423</v>
      </c>
      <c r="B417" s="155"/>
      <c r="C417" s="155"/>
      <c r="D417" s="152" t="str">
        <f t="shared" si="6"/>
        <v/>
      </c>
      <c r="E417" s="196"/>
    </row>
    <row r="418" ht="20.1" hidden="1" customHeight="1" spans="1:5">
      <c r="A418" s="198" t="s">
        <v>424</v>
      </c>
      <c r="B418" s="155"/>
      <c r="C418" s="155"/>
      <c r="D418" s="152" t="str">
        <f t="shared" si="6"/>
        <v/>
      </c>
      <c r="E418" s="196"/>
    </row>
    <row r="419" ht="20.1" hidden="1" customHeight="1" spans="1:5">
      <c r="A419" s="198" t="s">
        <v>425</v>
      </c>
      <c r="B419" s="155"/>
      <c r="C419" s="155"/>
      <c r="D419" s="152" t="str">
        <f t="shared" si="6"/>
        <v/>
      </c>
      <c r="E419" s="196"/>
    </row>
    <row r="420" ht="20.1" hidden="1" customHeight="1" spans="1:5">
      <c r="A420" s="198" t="s">
        <v>426</v>
      </c>
      <c r="B420" s="154">
        <f>SUM(B421:B423)</f>
        <v>0</v>
      </c>
      <c r="C420" s="154">
        <f>SUM(C421:C423)</f>
        <v>0</v>
      </c>
      <c r="D420" s="152" t="str">
        <f t="shared" si="6"/>
        <v/>
      </c>
      <c r="E420" s="196"/>
    </row>
    <row r="421" ht="20.1" hidden="1" customHeight="1" spans="1:5">
      <c r="A421" s="197" t="s">
        <v>427</v>
      </c>
      <c r="B421" s="155"/>
      <c r="C421" s="155"/>
      <c r="D421" s="152" t="str">
        <f t="shared" si="6"/>
        <v/>
      </c>
      <c r="E421" s="196"/>
    </row>
    <row r="422" ht="20.1" hidden="1" customHeight="1" spans="1:5">
      <c r="A422" s="197" t="s">
        <v>428</v>
      </c>
      <c r="B422" s="155"/>
      <c r="C422" s="155"/>
      <c r="D422" s="152" t="str">
        <f t="shared" si="6"/>
        <v/>
      </c>
      <c r="E422" s="196"/>
    </row>
    <row r="423" ht="20.1" hidden="1" customHeight="1" spans="1:5">
      <c r="A423" s="197" t="s">
        <v>429</v>
      </c>
      <c r="B423" s="155"/>
      <c r="C423" s="155"/>
      <c r="D423" s="152" t="str">
        <f t="shared" si="6"/>
        <v/>
      </c>
      <c r="E423" s="196"/>
    </row>
    <row r="424" ht="20.1" hidden="1" customHeight="1" spans="1:5">
      <c r="A424" s="198" t="s">
        <v>430</v>
      </c>
      <c r="B424" s="154">
        <f>SUM(B425:B427)</f>
        <v>0</v>
      </c>
      <c r="C424" s="154">
        <f>SUM(C425:C427)</f>
        <v>0</v>
      </c>
      <c r="D424" s="152" t="str">
        <f t="shared" si="6"/>
        <v/>
      </c>
      <c r="E424" s="196"/>
    </row>
    <row r="425" ht="20.1" hidden="1" customHeight="1" spans="1:5">
      <c r="A425" s="198" t="s">
        <v>431</v>
      </c>
      <c r="B425" s="155"/>
      <c r="C425" s="155"/>
      <c r="D425" s="152" t="str">
        <f t="shared" si="6"/>
        <v/>
      </c>
      <c r="E425" s="196"/>
    </row>
    <row r="426" ht="20.1" hidden="1" customHeight="1" spans="1:5">
      <c r="A426" s="198" t="s">
        <v>432</v>
      </c>
      <c r="B426" s="155"/>
      <c r="C426" s="155"/>
      <c r="D426" s="152" t="str">
        <f t="shared" si="6"/>
        <v/>
      </c>
      <c r="E426" s="196"/>
    </row>
    <row r="427" ht="20.1" hidden="1" customHeight="1" spans="1:5">
      <c r="A427" s="196" t="s">
        <v>433</v>
      </c>
      <c r="B427" s="155"/>
      <c r="C427" s="155"/>
      <c r="D427" s="152" t="str">
        <f t="shared" si="6"/>
        <v/>
      </c>
      <c r="E427" s="196"/>
    </row>
    <row r="428" ht="20.1" hidden="1" customHeight="1" spans="1:5">
      <c r="A428" s="197" t="s">
        <v>434</v>
      </c>
      <c r="B428" s="154">
        <f>SUM(B429:B431)</f>
        <v>0</v>
      </c>
      <c r="C428" s="154">
        <f>SUM(C429:C431)</f>
        <v>0</v>
      </c>
      <c r="D428" s="152" t="str">
        <f t="shared" si="6"/>
        <v/>
      </c>
      <c r="E428" s="196"/>
    </row>
    <row r="429" ht="20.1" hidden="1" customHeight="1" spans="1:5">
      <c r="A429" s="197" t="s">
        <v>435</v>
      </c>
      <c r="B429" s="155"/>
      <c r="C429" s="155"/>
      <c r="D429" s="152" t="str">
        <f t="shared" si="6"/>
        <v/>
      </c>
      <c r="E429" s="196"/>
    </row>
    <row r="430" ht="20.1" hidden="1" customHeight="1" spans="1:5">
      <c r="A430" s="197" t="s">
        <v>436</v>
      </c>
      <c r="B430" s="155"/>
      <c r="C430" s="155"/>
      <c r="D430" s="152" t="str">
        <f t="shared" si="6"/>
        <v/>
      </c>
      <c r="E430" s="196"/>
    </row>
    <row r="431" ht="20.1" hidden="1" customHeight="1" spans="1:5">
      <c r="A431" s="198" t="s">
        <v>437</v>
      </c>
      <c r="B431" s="155"/>
      <c r="C431" s="155"/>
      <c r="D431" s="152" t="str">
        <f t="shared" si="6"/>
        <v/>
      </c>
      <c r="E431" s="196"/>
    </row>
    <row r="432" ht="20.1" hidden="1" customHeight="1" spans="1:5">
      <c r="A432" s="198" t="s">
        <v>438</v>
      </c>
      <c r="B432" s="154">
        <f>SUM(B433:B437)</f>
        <v>0</v>
      </c>
      <c r="C432" s="154">
        <f>SUM(C433:C437)</f>
        <v>0</v>
      </c>
      <c r="D432" s="152" t="str">
        <f t="shared" si="6"/>
        <v/>
      </c>
      <c r="E432" s="196"/>
    </row>
    <row r="433" ht="20.1" hidden="1" customHeight="1" spans="1:5">
      <c r="A433" s="198" t="s">
        <v>439</v>
      </c>
      <c r="B433" s="155"/>
      <c r="C433" s="155"/>
      <c r="D433" s="152" t="str">
        <f t="shared" si="6"/>
        <v/>
      </c>
      <c r="E433" s="196"/>
    </row>
    <row r="434" ht="20.1" hidden="1" customHeight="1" spans="1:5">
      <c r="A434" s="197" t="s">
        <v>440</v>
      </c>
      <c r="B434" s="155"/>
      <c r="C434" s="155"/>
      <c r="D434" s="152" t="str">
        <f t="shared" si="6"/>
        <v/>
      </c>
      <c r="E434" s="196"/>
    </row>
    <row r="435" ht="19.5" hidden="1" customHeight="1" spans="1:5">
      <c r="A435" s="197" t="s">
        <v>441</v>
      </c>
      <c r="B435" s="155"/>
      <c r="C435" s="155"/>
      <c r="D435" s="152" t="str">
        <f t="shared" si="6"/>
        <v/>
      </c>
      <c r="E435" s="196"/>
    </row>
    <row r="436" ht="20.1" hidden="1" customHeight="1" spans="1:5">
      <c r="A436" s="197" t="s">
        <v>442</v>
      </c>
      <c r="B436" s="155"/>
      <c r="C436" s="155"/>
      <c r="D436" s="152" t="str">
        <f t="shared" si="6"/>
        <v/>
      </c>
      <c r="E436" s="196"/>
    </row>
    <row r="437" ht="20.1" hidden="1" customHeight="1" spans="1:5">
      <c r="A437" s="197" t="s">
        <v>443</v>
      </c>
      <c r="B437" s="155"/>
      <c r="C437" s="155"/>
      <c r="D437" s="152" t="str">
        <f t="shared" si="6"/>
        <v/>
      </c>
      <c r="E437" s="196"/>
    </row>
    <row r="438" ht="20.1" customHeight="1" spans="1:5">
      <c r="A438" s="197" t="s">
        <v>444</v>
      </c>
      <c r="B438" s="154">
        <f>SUM(B439:B444)</f>
        <v>1014</v>
      </c>
      <c r="C438" s="154">
        <f>SUM(C439:C444)</f>
        <v>0</v>
      </c>
      <c r="D438" s="152">
        <f t="shared" si="6"/>
        <v>0</v>
      </c>
      <c r="E438" s="196"/>
    </row>
    <row r="439" ht="20.1" hidden="1" customHeight="1" spans="1:5">
      <c r="A439" s="198" t="s">
        <v>445</v>
      </c>
      <c r="B439" s="155"/>
      <c r="C439" s="155"/>
      <c r="D439" s="152" t="str">
        <f t="shared" si="6"/>
        <v/>
      </c>
      <c r="E439" s="196"/>
    </row>
    <row r="440" ht="20.1" hidden="1" customHeight="1" spans="1:5">
      <c r="A440" s="198" t="s">
        <v>446</v>
      </c>
      <c r="B440" s="155"/>
      <c r="C440" s="155"/>
      <c r="D440" s="152" t="str">
        <f t="shared" si="6"/>
        <v/>
      </c>
      <c r="E440" s="196"/>
    </row>
    <row r="441" ht="20.1" customHeight="1" spans="1:5">
      <c r="A441" s="198" t="s">
        <v>447</v>
      </c>
      <c r="B441" s="155">
        <v>1014</v>
      </c>
      <c r="C441" s="155"/>
      <c r="D441" s="152">
        <f t="shared" si="6"/>
        <v>0</v>
      </c>
      <c r="E441" s="196"/>
    </row>
    <row r="442" ht="20.1" hidden="1" customHeight="1" spans="1:5">
      <c r="A442" s="196" t="s">
        <v>448</v>
      </c>
      <c r="B442" s="155"/>
      <c r="C442" s="155"/>
      <c r="D442" s="152" t="str">
        <f t="shared" si="6"/>
        <v/>
      </c>
      <c r="E442" s="196"/>
    </row>
    <row r="443" ht="20.1" hidden="1" customHeight="1" spans="1:5">
      <c r="A443" s="197" t="s">
        <v>449</v>
      </c>
      <c r="B443" s="155"/>
      <c r="C443" s="155"/>
      <c r="D443" s="152" t="str">
        <f t="shared" si="6"/>
        <v/>
      </c>
      <c r="E443" s="196"/>
    </row>
    <row r="444" ht="20.1" hidden="1" customHeight="1" spans="1:5">
      <c r="A444" s="197" t="s">
        <v>450</v>
      </c>
      <c r="B444" s="155"/>
      <c r="C444" s="155"/>
      <c r="D444" s="152" t="str">
        <f t="shared" si="6"/>
        <v/>
      </c>
      <c r="E444" s="196"/>
    </row>
    <row r="445" ht="20.1" hidden="1" customHeight="1" spans="1:5">
      <c r="A445" s="197" t="s">
        <v>451</v>
      </c>
      <c r="B445" s="155"/>
      <c r="C445" s="155"/>
      <c r="D445" s="152" t="str">
        <f t="shared" si="6"/>
        <v/>
      </c>
      <c r="E445" s="196"/>
    </row>
    <row r="446" ht="20.1" customHeight="1" spans="1:5">
      <c r="A446" s="196" t="s">
        <v>452</v>
      </c>
      <c r="B446" s="154">
        <f>SUM(B447,B452,B461,B467,B473,B478,B483,B490,B494,B497,)</f>
        <v>6357</v>
      </c>
      <c r="C446" s="154">
        <f>SUM(C447,C452,C461,C467,C473,C478,C483,C490,C494,C497,)</f>
        <v>9464</v>
      </c>
      <c r="D446" s="152">
        <f t="shared" si="6"/>
        <v>148.9</v>
      </c>
      <c r="E446" s="196"/>
    </row>
    <row r="447" ht="20.1" customHeight="1" spans="1:5">
      <c r="A447" s="198" t="s">
        <v>453</v>
      </c>
      <c r="B447" s="154">
        <f>SUM(B448:B451)</f>
        <v>0</v>
      </c>
      <c r="C447" s="154">
        <f>SUM(C448:C451)</f>
        <v>0</v>
      </c>
      <c r="D447" s="152" t="str">
        <f t="shared" si="6"/>
        <v/>
      </c>
      <c r="E447" s="196"/>
    </row>
    <row r="448" ht="20.1" hidden="1" customHeight="1" spans="1:5">
      <c r="A448" s="197" t="s">
        <v>162</v>
      </c>
      <c r="B448" s="155"/>
      <c r="C448" s="155"/>
      <c r="D448" s="152" t="str">
        <f t="shared" si="6"/>
        <v/>
      </c>
      <c r="E448" s="196"/>
    </row>
    <row r="449" ht="20.1" hidden="1" customHeight="1" spans="1:5">
      <c r="A449" s="197" t="s">
        <v>163</v>
      </c>
      <c r="B449" s="155"/>
      <c r="C449" s="155"/>
      <c r="D449" s="152" t="str">
        <f t="shared" si="6"/>
        <v/>
      </c>
      <c r="E449" s="196"/>
    </row>
    <row r="450" ht="20.1" hidden="1" customHeight="1" spans="1:5">
      <c r="A450" s="197" t="s">
        <v>164</v>
      </c>
      <c r="B450" s="155"/>
      <c r="C450" s="155"/>
      <c r="D450" s="152" t="str">
        <f t="shared" si="6"/>
        <v/>
      </c>
      <c r="E450" s="196"/>
    </row>
    <row r="451" ht="20.1" hidden="1" customHeight="1" spans="1:5">
      <c r="A451" s="198" t="s">
        <v>454</v>
      </c>
      <c r="B451" s="155"/>
      <c r="C451" s="155"/>
      <c r="D451" s="152" t="str">
        <f t="shared" si="6"/>
        <v/>
      </c>
      <c r="E451" s="196"/>
    </row>
    <row r="452" ht="20.1" hidden="1" customHeight="1" spans="1:5">
      <c r="A452" s="197" t="s">
        <v>455</v>
      </c>
      <c r="B452" s="154">
        <f>SUM(B453:B460)</f>
        <v>0</v>
      </c>
      <c r="C452" s="154">
        <f>SUM(C453:C460)</f>
        <v>0</v>
      </c>
      <c r="D452" s="152" t="str">
        <f t="shared" si="6"/>
        <v/>
      </c>
      <c r="E452" s="196"/>
    </row>
    <row r="453" ht="20.1" hidden="1" customHeight="1" spans="1:5">
      <c r="A453" s="197" t="s">
        <v>456</v>
      </c>
      <c r="B453" s="155"/>
      <c r="C453" s="155"/>
      <c r="D453" s="152" t="str">
        <f t="shared" si="6"/>
        <v/>
      </c>
      <c r="E453" s="196"/>
    </row>
    <row r="454" ht="20.1" hidden="1" customHeight="1" spans="1:5">
      <c r="A454" s="197" t="s">
        <v>457</v>
      </c>
      <c r="B454" s="155"/>
      <c r="C454" s="155"/>
      <c r="D454" s="152" t="str">
        <f t="shared" ref="D454:D517" si="7">IF(B454=0,"",ROUND(C454/B454*100,1))</f>
        <v/>
      </c>
      <c r="E454" s="196"/>
    </row>
    <row r="455" ht="20.1" hidden="1" customHeight="1" spans="1:5">
      <c r="A455" s="196" t="s">
        <v>458</v>
      </c>
      <c r="B455" s="155"/>
      <c r="C455" s="155"/>
      <c r="D455" s="152" t="str">
        <f t="shared" si="7"/>
        <v/>
      </c>
      <c r="E455" s="196"/>
    </row>
    <row r="456" ht="20.1" hidden="1" customHeight="1" spans="1:5">
      <c r="A456" s="197" t="s">
        <v>459</v>
      </c>
      <c r="B456" s="155"/>
      <c r="C456" s="155"/>
      <c r="D456" s="152" t="str">
        <f t="shared" si="7"/>
        <v/>
      </c>
      <c r="E456" s="196"/>
    </row>
    <row r="457" ht="20.1" hidden="1" customHeight="1" spans="1:5">
      <c r="A457" s="197" t="s">
        <v>460</v>
      </c>
      <c r="B457" s="155"/>
      <c r="C457" s="155"/>
      <c r="D457" s="152" t="str">
        <f t="shared" si="7"/>
        <v/>
      </c>
      <c r="E457" s="196"/>
    </row>
    <row r="458" ht="20.1" hidden="1" customHeight="1" spans="1:5">
      <c r="A458" s="197" t="s">
        <v>461</v>
      </c>
      <c r="B458" s="155"/>
      <c r="C458" s="155"/>
      <c r="D458" s="152" t="str">
        <f t="shared" si="7"/>
        <v/>
      </c>
      <c r="E458" s="196"/>
    </row>
    <row r="459" ht="20.1" hidden="1" customHeight="1" spans="1:5">
      <c r="A459" s="198" t="s">
        <v>462</v>
      </c>
      <c r="B459" s="155"/>
      <c r="C459" s="155"/>
      <c r="D459" s="152" t="str">
        <f t="shared" si="7"/>
        <v/>
      </c>
      <c r="E459" s="196"/>
    </row>
    <row r="460" ht="20.1" hidden="1" customHeight="1" spans="1:5">
      <c r="A460" s="198" t="s">
        <v>463</v>
      </c>
      <c r="B460" s="155"/>
      <c r="C460" s="155"/>
      <c r="D460" s="152" t="str">
        <f t="shared" si="7"/>
        <v/>
      </c>
      <c r="E460" s="196"/>
    </row>
    <row r="461" ht="20.1" hidden="1" customHeight="1" spans="1:5">
      <c r="A461" s="198" t="s">
        <v>464</v>
      </c>
      <c r="B461" s="154">
        <f>SUM(B462:B466)</f>
        <v>0</v>
      </c>
      <c r="C461" s="154">
        <f>SUM(C462:C466)</f>
        <v>0</v>
      </c>
      <c r="D461" s="152" t="str">
        <f t="shared" si="7"/>
        <v/>
      </c>
      <c r="E461" s="196"/>
    </row>
    <row r="462" ht="20.1" hidden="1" customHeight="1" spans="1:5">
      <c r="A462" s="197" t="s">
        <v>456</v>
      </c>
      <c r="B462" s="155"/>
      <c r="C462" s="155"/>
      <c r="D462" s="152" t="str">
        <f t="shared" si="7"/>
        <v/>
      </c>
      <c r="E462" s="196"/>
    </row>
    <row r="463" ht="20.1" hidden="1" customHeight="1" spans="1:5">
      <c r="A463" s="197" t="s">
        <v>465</v>
      </c>
      <c r="B463" s="155"/>
      <c r="C463" s="155"/>
      <c r="D463" s="152" t="str">
        <f t="shared" si="7"/>
        <v/>
      </c>
      <c r="E463" s="196"/>
    </row>
    <row r="464" ht="20.1" hidden="1" customHeight="1" spans="1:5">
      <c r="A464" s="197" t="s">
        <v>466</v>
      </c>
      <c r="B464" s="155"/>
      <c r="C464" s="155"/>
      <c r="D464" s="152" t="str">
        <f t="shared" si="7"/>
        <v/>
      </c>
      <c r="E464" s="196"/>
    </row>
    <row r="465" ht="20.1" hidden="1" customHeight="1" spans="1:5">
      <c r="A465" s="198" t="s">
        <v>467</v>
      </c>
      <c r="B465" s="155"/>
      <c r="C465" s="155"/>
      <c r="D465" s="152" t="str">
        <f t="shared" si="7"/>
        <v/>
      </c>
      <c r="E465" s="196"/>
    </row>
    <row r="466" ht="20.1" hidden="1" customHeight="1" spans="1:5">
      <c r="A466" s="198" t="s">
        <v>468</v>
      </c>
      <c r="B466" s="155"/>
      <c r="C466" s="155"/>
      <c r="D466" s="152" t="str">
        <f t="shared" si="7"/>
        <v/>
      </c>
      <c r="E466" s="196"/>
    </row>
    <row r="467" ht="20.1" customHeight="1" spans="1:5">
      <c r="A467" s="198" t="s">
        <v>469</v>
      </c>
      <c r="B467" s="154">
        <f>SUM(B468:B472)</f>
        <v>636</v>
      </c>
      <c r="C467" s="154">
        <f>SUM(C468:C472)</f>
        <v>0</v>
      </c>
      <c r="D467" s="152">
        <f t="shared" si="7"/>
        <v>0</v>
      </c>
      <c r="E467" s="196"/>
    </row>
    <row r="468" ht="20.1" customHeight="1" spans="1:5">
      <c r="A468" s="196" t="s">
        <v>456</v>
      </c>
      <c r="B468" s="155"/>
      <c r="C468" s="155"/>
      <c r="D468" s="152" t="str">
        <f t="shared" si="7"/>
        <v/>
      </c>
      <c r="E468" s="196"/>
    </row>
    <row r="469" ht="20.1" customHeight="1" spans="1:5">
      <c r="A469" s="197" t="s">
        <v>470</v>
      </c>
      <c r="B469" s="155">
        <v>493</v>
      </c>
      <c r="C469" s="155"/>
      <c r="D469" s="152">
        <f t="shared" si="7"/>
        <v>0</v>
      </c>
      <c r="E469" s="196"/>
    </row>
    <row r="470" ht="20.1" customHeight="1" spans="1:5">
      <c r="A470" s="197" t="s">
        <v>471</v>
      </c>
      <c r="B470" s="155">
        <v>15</v>
      </c>
      <c r="C470" s="155"/>
      <c r="D470" s="152">
        <f t="shared" si="7"/>
        <v>0</v>
      </c>
      <c r="E470" s="196"/>
    </row>
    <row r="471" ht="20.1" customHeight="1" spans="1:5">
      <c r="A471" s="197" t="s">
        <v>472</v>
      </c>
      <c r="B471" s="155"/>
      <c r="C471" s="155"/>
      <c r="D471" s="152" t="str">
        <f t="shared" si="7"/>
        <v/>
      </c>
      <c r="E471" s="196"/>
    </row>
    <row r="472" ht="20.1" customHeight="1" spans="1:5">
      <c r="A472" s="198" t="s">
        <v>473</v>
      </c>
      <c r="B472" s="155">
        <v>128</v>
      </c>
      <c r="C472" s="155"/>
      <c r="D472" s="152">
        <f t="shared" si="7"/>
        <v>0</v>
      </c>
      <c r="E472" s="196"/>
    </row>
    <row r="473" ht="20.1" customHeight="1" spans="1:5">
      <c r="A473" s="198" t="s">
        <v>474</v>
      </c>
      <c r="B473" s="154">
        <f>SUM(B474:B477)</f>
        <v>5701</v>
      </c>
      <c r="C473" s="154">
        <f>SUM(C474:C477)</f>
        <v>9464</v>
      </c>
      <c r="D473" s="152">
        <f t="shared" si="7"/>
        <v>166</v>
      </c>
      <c r="E473" s="196"/>
    </row>
    <row r="474" ht="20.1" customHeight="1" spans="1:5">
      <c r="A474" s="198" t="s">
        <v>456</v>
      </c>
      <c r="B474" s="155">
        <v>3302</v>
      </c>
      <c r="C474" s="155">
        <v>491</v>
      </c>
      <c r="D474" s="152">
        <f t="shared" si="7"/>
        <v>14.9</v>
      </c>
      <c r="E474" s="196"/>
    </row>
    <row r="475" ht="20.1" customHeight="1" spans="1:5">
      <c r="A475" s="197" t="s">
        <v>475</v>
      </c>
      <c r="B475" s="155">
        <v>2399</v>
      </c>
      <c r="C475" s="155">
        <v>1894</v>
      </c>
      <c r="D475" s="152">
        <f t="shared" si="7"/>
        <v>78.9</v>
      </c>
      <c r="E475" s="196"/>
    </row>
    <row r="476" ht="20.1" customHeight="1" spans="1:5">
      <c r="A476" s="197" t="s">
        <v>476</v>
      </c>
      <c r="B476" s="155"/>
      <c r="C476" s="155">
        <v>6549</v>
      </c>
      <c r="D476" s="152" t="str">
        <f t="shared" si="7"/>
        <v/>
      </c>
      <c r="E476" s="196"/>
    </row>
    <row r="477" ht="20.1" customHeight="1" spans="1:5">
      <c r="A477" s="197" t="s">
        <v>477</v>
      </c>
      <c r="B477" s="155"/>
      <c r="C477" s="155">
        <v>530</v>
      </c>
      <c r="D477" s="152" t="str">
        <f t="shared" si="7"/>
        <v/>
      </c>
      <c r="E477" s="196"/>
    </row>
    <row r="478" ht="20.1" customHeight="1" spans="1:5">
      <c r="A478" s="198" t="s">
        <v>478</v>
      </c>
      <c r="B478" s="154">
        <f>SUM(B479:B482)</f>
        <v>0</v>
      </c>
      <c r="C478" s="154">
        <f>SUM(C479:C482)</f>
        <v>0</v>
      </c>
      <c r="D478" s="152" t="str">
        <f t="shared" si="7"/>
        <v/>
      </c>
      <c r="E478" s="196"/>
    </row>
    <row r="479" ht="20.1" hidden="1" customHeight="1" spans="1:5">
      <c r="A479" s="198" t="s">
        <v>479</v>
      </c>
      <c r="B479" s="155"/>
      <c r="C479" s="155"/>
      <c r="D479" s="152" t="str">
        <f t="shared" si="7"/>
        <v/>
      </c>
      <c r="E479" s="196"/>
    </row>
    <row r="480" ht="20.1" hidden="1" customHeight="1" spans="1:5">
      <c r="A480" s="198" t="s">
        <v>480</v>
      </c>
      <c r="B480" s="155"/>
      <c r="C480" s="155"/>
      <c r="D480" s="152" t="str">
        <f t="shared" si="7"/>
        <v/>
      </c>
      <c r="E480" s="196"/>
    </row>
    <row r="481" ht="20.1" hidden="1" customHeight="1" spans="1:5">
      <c r="A481" s="196" t="s">
        <v>481</v>
      </c>
      <c r="B481" s="155"/>
      <c r="C481" s="155"/>
      <c r="D481" s="152" t="str">
        <f t="shared" si="7"/>
        <v/>
      </c>
      <c r="E481" s="196"/>
    </row>
    <row r="482" ht="20.1" hidden="1" customHeight="1" spans="1:5">
      <c r="A482" s="197" t="s">
        <v>482</v>
      </c>
      <c r="B482" s="155"/>
      <c r="C482" s="155"/>
      <c r="D482" s="152" t="str">
        <f t="shared" si="7"/>
        <v/>
      </c>
      <c r="E482" s="196"/>
    </row>
    <row r="483" ht="20.1" hidden="1" customHeight="1" spans="1:5">
      <c r="A483" s="197" t="s">
        <v>483</v>
      </c>
      <c r="B483" s="154">
        <f>SUM(B484:B489)</f>
        <v>0</v>
      </c>
      <c r="C483" s="154">
        <f>SUM(C484:C489)</f>
        <v>0</v>
      </c>
      <c r="D483" s="152" t="str">
        <f t="shared" si="7"/>
        <v/>
      </c>
      <c r="E483" s="196"/>
    </row>
    <row r="484" ht="20.1" hidden="1" customHeight="1" spans="1:5">
      <c r="A484" s="197" t="s">
        <v>456</v>
      </c>
      <c r="B484" s="155"/>
      <c r="C484" s="155"/>
      <c r="D484" s="152" t="str">
        <f t="shared" si="7"/>
        <v/>
      </c>
      <c r="E484" s="196"/>
    </row>
    <row r="485" ht="20.1" hidden="1" customHeight="1" spans="1:5">
      <c r="A485" s="198" t="s">
        <v>484</v>
      </c>
      <c r="B485" s="155"/>
      <c r="C485" s="155"/>
      <c r="D485" s="152" t="str">
        <f t="shared" si="7"/>
        <v/>
      </c>
      <c r="E485" s="196"/>
    </row>
    <row r="486" ht="20.1" hidden="1" customHeight="1" spans="1:5">
      <c r="A486" s="198" t="s">
        <v>485</v>
      </c>
      <c r="B486" s="155"/>
      <c r="C486" s="155"/>
      <c r="D486" s="152" t="str">
        <f t="shared" si="7"/>
        <v/>
      </c>
      <c r="E486" s="196"/>
    </row>
    <row r="487" ht="20.1" hidden="1" customHeight="1" spans="1:5">
      <c r="A487" s="198" t="s">
        <v>486</v>
      </c>
      <c r="B487" s="155"/>
      <c r="C487" s="155"/>
      <c r="D487" s="152" t="str">
        <f t="shared" si="7"/>
        <v/>
      </c>
      <c r="E487" s="196"/>
    </row>
    <row r="488" ht="20.1" hidden="1" customHeight="1" spans="1:5">
      <c r="A488" s="197" t="s">
        <v>487</v>
      </c>
      <c r="B488" s="155"/>
      <c r="C488" s="155"/>
      <c r="D488" s="152" t="str">
        <f t="shared" si="7"/>
        <v/>
      </c>
      <c r="E488" s="196"/>
    </row>
    <row r="489" ht="20.1" hidden="1" customHeight="1" spans="1:5">
      <c r="A489" s="197" t="s">
        <v>488</v>
      </c>
      <c r="B489" s="155"/>
      <c r="C489" s="155"/>
      <c r="D489" s="152" t="str">
        <f t="shared" si="7"/>
        <v/>
      </c>
      <c r="E489" s="196"/>
    </row>
    <row r="490" ht="20.1" hidden="1" customHeight="1" spans="1:5">
      <c r="A490" s="197" t="s">
        <v>489</v>
      </c>
      <c r="B490" s="154">
        <f>SUM(B491:B493)</f>
        <v>0</v>
      </c>
      <c r="C490" s="154">
        <f>SUM(C491:C493)</f>
        <v>0</v>
      </c>
      <c r="D490" s="152" t="str">
        <f t="shared" si="7"/>
        <v/>
      </c>
      <c r="E490" s="196"/>
    </row>
    <row r="491" ht="20.1" hidden="1" customHeight="1" spans="1:5">
      <c r="A491" s="198" t="s">
        <v>490</v>
      </c>
      <c r="B491" s="155"/>
      <c r="C491" s="155"/>
      <c r="D491" s="152" t="str">
        <f t="shared" si="7"/>
        <v/>
      </c>
      <c r="E491" s="196"/>
    </row>
    <row r="492" ht="20.1" hidden="1" customHeight="1" spans="1:5">
      <c r="A492" s="198" t="s">
        <v>491</v>
      </c>
      <c r="B492" s="155"/>
      <c r="C492" s="155"/>
      <c r="D492" s="152" t="str">
        <f t="shared" si="7"/>
        <v/>
      </c>
      <c r="E492" s="196"/>
    </row>
    <row r="493" ht="20.1" hidden="1" customHeight="1" spans="1:5">
      <c r="A493" s="198" t="s">
        <v>492</v>
      </c>
      <c r="B493" s="155"/>
      <c r="C493" s="155"/>
      <c r="D493" s="152" t="str">
        <f t="shared" si="7"/>
        <v/>
      </c>
      <c r="E493" s="196"/>
    </row>
    <row r="494" ht="20.1" hidden="1" customHeight="1" spans="1:5">
      <c r="A494" s="196" t="s">
        <v>493</v>
      </c>
      <c r="B494" s="154">
        <f>SUM(B495:B496)</f>
        <v>0</v>
      </c>
      <c r="C494" s="154">
        <f>SUM(C495:C496)</f>
        <v>0</v>
      </c>
      <c r="D494" s="152" t="str">
        <f t="shared" si="7"/>
        <v/>
      </c>
      <c r="E494" s="196"/>
    </row>
    <row r="495" ht="20.1" hidden="1" customHeight="1" spans="1:5">
      <c r="A495" s="198" t="s">
        <v>494</v>
      </c>
      <c r="B495" s="155"/>
      <c r="C495" s="155"/>
      <c r="D495" s="152" t="str">
        <f t="shared" si="7"/>
        <v/>
      </c>
      <c r="E495" s="196"/>
    </row>
    <row r="496" ht="20.1" hidden="1" customHeight="1" spans="1:5">
      <c r="A496" s="198" t="s">
        <v>495</v>
      </c>
      <c r="B496" s="155"/>
      <c r="C496" s="155"/>
      <c r="D496" s="152" t="str">
        <f t="shared" si="7"/>
        <v/>
      </c>
      <c r="E496" s="196"/>
    </row>
    <row r="497" ht="20.1" customHeight="1" spans="1:5">
      <c r="A497" s="197" t="s">
        <v>496</v>
      </c>
      <c r="B497" s="154">
        <f>SUM(B498:B501)</f>
        <v>20</v>
      </c>
      <c r="C497" s="154">
        <f>SUM(C498:C501)</f>
        <v>0</v>
      </c>
      <c r="D497" s="152">
        <f t="shared" si="7"/>
        <v>0</v>
      </c>
      <c r="E497" s="196"/>
    </row>
    <row r="498" ht="20.1" hidden="1" customHeight="1" spans="1:5">
      <c r="A498" s="197" t="s">
        <v>497</v>
      </c>
      <c r="B498" s="155"/>
      <c r="C498" s="155"/>
      <c r="D498" s="152" t="str">
        <f t="shared" si="7"/>
        <v/>
      </c>
      <c r="E498" s="196"/>
    </row>
    <row r="499" ht="20.1" hidden="1" customHeight="1" spans="1:5">
      <c r="A499" s="198" t="s">
        <v>498</v>
      </c>
      <c r="B499" s="155"/>
      <c r="C499" s="155"/>
      <c r="D499" s="152" t="str">
        <f t="shared" si="7"/>
        <v/>
      </c>
      <c r="E499" s="196"/>
    </row>
    <row r="500" ht="20.1" hidden="1" customHeight="1" spans="1:5">
      <c r="A500" s="198" t="s">
        <v>499</v>
      </c>
      <c r="B500" s="155"/>
      <c r="C500" s="155"/>
      <c r="D500" s="152" t="str">
        <f t="shared" si="7"/>
        <v/>
      </c>
      <c r="E500" s="196"/>
    </row>
    <row r="501" ht="20.1" customHeight="1" spans="1:5">
      <c r="A501" s="198" t="s">
        <v>500</v>
      </c>
      <c r="B501" s="155">
        <v>20</v>
      </c>
      <c r="C501" s="155"/>
      <c r="D501" s="152">
        <f t="shared" si="7"/>
        <v>0</v>
      </c>
      <c r="E501" s="196"/>
    </row>
    <row r="502" ht="20.1" customHeight="1" spans="1:5">
      <c r="A502" s="196" t="s">
        <v>501</v>
      </c>
      <c r="B502" s="154">
        <f>SUM(B503,B517,B525,B536,B547,)</f>
        <v>8</v>
      </c>
      <c r="C502" s="154">
        <f>SUM(C503,C517,C525,C536,C547,)</f>
        <v>0</v>
      </c>
      <c r="D502" s="152">
        <f t="shared" si="7"/>
        <v>0</v>
      </c>
      <c r="E502" s="196"/>
    </row>
    <row r="503" ht="20.1" customHeight="1" spans="1:5">
      <c r="A503" s="196" t="s">
        <v>502</v>
      </c>
      <c r="B503" s="154">
        <f>SUM(B504:B516)</f>
        <v>0</v>
      </c>
      <c r="C503" s="154">
        <f>SUM(C504:C516)</f>
        <v>0</v>
      </c>
      <c r="D503" s="152" t="str">
        <f t="shared" si="7"/>
        <v/>
      </c>
      <c r="E503" s="196"/>
    </row>
    <row r="504" ht="19.5" hidden="1" customHeight="1" spans="1:5">
      <c r="A504" s="196" t="s">
        <v>162</v>
      </c>
      <c r="B504" s="155"/>
      <c r="C504" s="155"/>
      <c r="D504" s="152" t="str">
        <f t="shared" si="7"/>
        <v/>
      </c>
      <c r="E504" s="196"/>
    </row>
    <row r="505" ht="20.1" hidden="1" customHeight="1" spans="1:5">
      <c r="A505" s="196" t="s">
        <v>163</v>
      </c>
      <c r="B505" s="155"/>
      <c r="C505" s="155"/>
      <c r="D505" s="152" t="str">
        <f t="shared" si="7"/>
        <v/>
      </c>
      <c r="E505" s="196"/>
    </row>
    <row r="506" ht="20.1" hidden="1" customHeight="1" spans="1:5">
      <c r="A506" s="196" t="s">
        <v>164</v>
      </c>
      <c r="B506" s="155"/>
      <c r="C506" s="155"/>
      <c r="D506" s="152" t="str">
        <f t="shared" si="7"/>
        <v/>
      </c>
      <c r="E506" s="196"/>
    </row>
    <row r="507" ht="20.1" hidden="1" customHeight="1" spans="1:5">
      <c r="A507" s="196" t="s">
        <v>503</v>
      </c>
      <c r="B507" s="155"/>
      <c r="C507" s="155"/>
      <c r="D507" s="152" t="str">
        <f t="shared" si="7"/>
        <v/>
      </c>
      <c r="E507" s="196"/>
    </row>
    <row r="508" ht="20.1" hidden="1" customHeight="1" spans="1:5">
      <c r="A508" s="196" t="s">
        <v>504</v>
      </c>
      <c r="B508" s="155"/>
      <c r="C508" s="155"/>
      <c r="D508" s="152" t="str">
        <f t="shared" si="7"/>
        <v/>
      </c>
      <c r="E508" s="196"/>
    </row>
    <row r="509" ht="20.1" hidden="1" customHeight="1" spans="1:5">
      <c r="A509" s="196" t="s">
        <v>505</v>
      </c>
      <c r="B509" s="155"/>
      <c r="C509" s="155"/>
      <c r="D509" s="152" t="str">
        <f t="shared" si="7"/>
        <v/>
      </c>
      <c r="E509" s="196"/>
    </row>
    <row r="510" ht="20.1" hidden="1" customHeight="1" spans="1:5">
      <c r="A510" s="196" t="s">
        <v>506</v>
      </c>
      <c r="B510" s="155"/>
      <c r="C510" s="155"/>
      <c r="D510" s="152" t="str">
        <f t="shared" si="7"/>
        <v/>
      </c>
      <c r="E510" s="196"/>
    </row>
    <row r="511" ht="20.1" hidden="1" customHeight="1" spans="1:5">
      <c r="A511" s="196" t="s">
        <v>507</v>
      </c>
      <c r="B511" s="155"/>
      <c r="C511" s="155"/>
      <c r="D511" s="152" t="str">
        <f t="shared" si="7"/>
        <v/>
      </c>
      <c r="E511" s="196"/>
    </row>
    <row r="512" ht="20.1" hidden="1" customHeight="1" spans="1:5">
      <c r="A512" s="196" t="s">
        <v>508</v>
      </c>
      <c r="B512" s="155"/>
      <c r="C512" s="155"/>
      <c r="D512" s="152" t="str">
        <f t="shared" si="7"/>
        <v/>
      </c>
      <c r="E512" s="196"/>
    </row>
    <row r="513" ht="20.1" hidden="1" customHeight="1" spans="1:5">
      <c r="A513" s="196" t="s">
        <v>509</v>
      </c>
      <c r="B513" s="155"/>
      <c r="C513" s="155"/>
      <c r="D513" s="152" t="str">
        <f t="shared" si="7"/>
        <v/>
      </c>
      <c r="E513" s="196"/>
    </row>
    <row r="514" ht="20.1" hidden="1" customHeight="1" spans="1:5">
      <c r="A514" s="196" t="s">
        <v>510</v>
      </c>
      <c r="B514" s="155"/>
      <c r="C514" s="155"/>
      <c r="D514" s="152" t="str">
        <f t="shared" si="7"/>
        <v/>
      </c>
      <c r="E514" s="196"/>
    </row>
    <row r="515" ht="20.1" hidden="1" customHeight="1" spans="1:5">
      <c r="A515" s="196" t="s">
        <v>511</v>
      </c>
      <c r="B515" s="155"/>
      <c r="C515" s="155"/>
      <c r="D515" s="152" t="str">
        <f t="shared" si="7"/>
        <v/>
      </c>
      <c r="E515" s="196"/>
    </row>
    <row r="516" ht="20.1" hidden="1" customHeight="1" spans="1:5">
      <c r="A516" s="196" t="s">
        <v>512</v>
      </c>
      <c r="B516" s="155"/>
      <c r="C516" s="155"/>
      <c r="D516" s="152" t="str">
        <f t="shared" si="7"/>
        <v/>
      </c>
      <c r="E516" s="196"/>
    </row>
    <row r="517" ht="20.1" hidden="1" customHeight="1" spans="1:5">
      <c r="A517" s="196" t="s">
        <v>513</v>
      </c>
      <c r="B517" s="154">
        <f>SUM(B518:B524)</f>
        <v>0</v>
      </c>
      <c r="C517" s="154">
        <f>SUM(C518:C524)</f>
        <v>0</v>
      </c>
      <c r="D517" s="152" t="str">
        <f t="shared" si="7"/>
        <v/>
      </c>
      <c r="E517" s="196"/>
    </row>
    <row r="518" ht="20.1" hidden="1" customHeight="1" spans="1:5">
      <c r="A518" s="196" t="s">
        <v>162</v>
      </c>
      <c r="B518" s="155"/>
      <c r="C518" s="155"/>
      <c r="D518" s="152" t="str">
        <f t="shared" ref="D518:D581" si="8">IF(B518=0,"",ROUND(C518/B518*100,1))</f>
        <v/>
      </c>
      <c r="E518" s="196"/>
    </row>
    <row r="519" ht="20.1" hidden="1" customHeight="1" spans="1:5">
      <c r="A519" s="196" t="s">
        <v>163</v>
      </c>
      <c r="B519" s="155"/>
      <c r="C519" s="155"/>
      <c r="D519" s="152" t="str">
        <f t="shared" si="8"/>
        <v/>
      </c>
      <c r="E519" s="196"/>
    </row>
    <row r="520" ht="20.1" hidden="1" customHeight="1" spans="1:5">
      <c r="A520" s="196" t="s">
        <v>164</v>
      </c>
      <c r="B520" s="155"/>
      <c r="C520" s="155"/>
      <c r="D520" s="152" t="str">
        <f t="shared" si="8"/>
        <v/>
      </c>
      <c r="E520" s="196"/>
    </row>
    <row r="521" ht="20.1" hidden="1" customHeight="1" spans="1:5">
      <c r="A521" s="196" t="s">
        <v>514</v>
      </c>
      <c r="B521" s="155"/>
      <c r="C521" s="155"/>
      <c r="D521" s="152" t="str">
        <f t="shared" si="8"/>
        <v/>
      </c>
      <c r="E521" s="196"/>
    </row>
    <row r="522" ht="20.1" hidden="1" customHeight="1" spans="1:5">
      <c r="A522" s="196" t="s">
        <v>515</v>
      </c>
      <c r="B522" s="155"/>
      <c r="C522" s="155"/>
      <c r="D522" s="152" t="str">
        <f t="shared" si="8"/>
        <v/>
      </c>
      <c r="E522" s="196"/>
    </row>
    <row r="523" ht="20.1" hidden="1" customHeight="1" spans="1:5">
      <c r="A523" s="196" t="s">
        <v>516</v>
      </c>
      <c r="B523" s="155"/>
      <c r="C523" s="155"/>
      <c r="D523" s="152" t="str">
        <f t="shared" si="8"/>
        <v/>
      </c>
      <c r="E523" s="196"/>
    </row>
    <row r="524" ht="20.1" hidden="1" customHeight="1" spans="1:5">
      <c r="A524" s="196" t="s">
        <v>517</v>
      </c>
      <c r="B524" s="155"/>
      <c r="C524" s="155"/>
      <c r="D524" s="152" t="str">
        <f t="shared" si="8"/>
        <v/>
      </c>
      <c r="E524" s="196"/>
    </row>
    <row r="525" ht="20.1" hidden="1" customHeight="1" spans="1:5">
      <c r="A525" s="196" t="s">
        <v>518</v>
      </c>
      <c r="B525" s="154">
        <f>SUM(B526:B535)</f>
        <v>0</v>
      </c>
      <c r="C525" s="154">
        <f>SUM(C526:C535)</f>
        <v>0</v>
      </c>
      <c r="D525" s="152" t="str">
        <f t="shared" si="8"/>
        <v/>
      </c>
      <c r="E525" s="196"/>
    </row>
    <row r="526" ht="20.1" hidden="1" customHeight="1" spans="1:5">
      <c r="A526" s="196" t="s">
        <v>162</v>
      </c>
      <c r="B526" s="155"/>
      <c r="C526" s="155"/>
      <c r="D526" s="152" t="str">
        <f t="shared" si="8"/>
        <v/>
      </c>
      <c r="E526" s="196"/>
    </row>
    <row r="527" ht="20.1" hidden="1" customHeight="1" spans="1:5">
      <c r="A527" s="196" t="s">
        <v>163</v>
      </c>
      <c r="B527" s="155"/>
      <c r="C527" s="155"/>
      <c r="D527" s="152" t="str">
        <f t="shared" si="8"/>
        <v/>
      </c>
      <c r="E527" s="196"/>
    </row>
    <row r="528" ht="20.1" hidden="1" customHeight="1" spans="1:5">
      <c r="A528" s="196" t="s">
        <v>164</v>
      </c>
      <c r="B528" s="155"/>
      <c r="C528" s="155"/>
      <c r="D528" s="152" t="str">
        <f t="shared" si="8"/>
        <v/>
      </c>
      <c r="E528" s="196"/>
    </row>
    <row r="529" ht="20.1" hidden="1" customHeight="1" spans="1:5">
      <c r="A529" s="196" t="s">
        <v>519</v>
      </c>
      <c r="B529" s="155"/>
      <c r="C529" s="155"/>
      <c r="D529" s="152" t="str">
        <f t="shared" si="8"/>
        <v/>
      </c>
      <c r="E529" s="196"/>
    </row>
    <row r="530" ht="20.1" hidden="1" customHeight="1" spans="1:5">
      <c r="A530" s="196" t="s">
        <v>520</v>
      </c>
      <c r="B530" s="155"/>
      <c r="C530" s="155"/>
      <c r="D530" s="152" t="str">
        <f t="shared" si="8"/>
        <v/>
      </c>
      <c r="E530" s="196"/>
    </row>
    <row r="531" ht="20.1" hidden="1" customHeight="1" spans="1:5">
      <c r="A531" s="196" t="s">
        <v>521</v>
      </c>
      <c r="B531" s="155"/>
      <c r="C531" s="155"/>
      <c r="D531" s="152" t="str">
        <f t="shared" si="8"/>
        <v/>
      </c>
      <c r="E531" s="196"/>
    </row>
    <row r="532" ht="20.1" hidden="1" customHeight="1" spans="1:5">
      <c r="A532" s="196" t="s">
        <v>522</v>
      </c>
      <c r="B532" s="155"/>
      <c r="C532" s="155"/>
      <c r="D532" s="152" t="str">
        <f t="shared" si="8"/>
        <v/>
      </c>
      <c r="E532" s="196"/>
    </row>
    <row r="533" ht="20.1" hidden="1" customHeight="1" spans="1:5">
      <c r="A533" s="196" t="s">
        <v>523</v>
      </c>
      <c r="B533" s="155"/>
      <c r="C533" s="155"/>
      <c r="D533" s="152" t="str">
        <f t="shared" si="8"/>
        <v/>
      </c>
      <c r="E533" s="196"/>
    </row>
    <row r="534" ht="20.1" hidden="1" customHeight="1" spans="1:5">
      <c r="A534" s="196" t="s">
        <v>524</v>
      </c>
      <c r="B534" s="155"/>
      <c r="C534" s="155"/>
      <c r="D534" s="152" t="str">
        <f t="shared" si="8"/>
        <v/>
      </c>
      <c r="E534" s="196"/>
    </row>
    <row r="535" ht="20.1" hidden="1" customHeight="1" spans="1:5">
      <c r="A535" s="196" t="s">
        <v>525</v>
      </c>
      <c r="B535" s="155"/>
      <c r="C535" s="155"/>
      <c r="D535" s="152" t="str">
        <f t="shared" si="8"/>
        <v/>
      </c>
      <c r="E535" s="196"/>
    </row>
    <row r="536" ht="20.1" hidden="1" customHeight="1" spans="1:5">
      <c r="A536" s="196" t="s">
        <v>526</v>
      </c>
      <c r="B536" s="154">
        <f>SUM(B537:B546)</f>
        <v>0</v>
      </c>
      <c r="C536" s="154">
        <f>SUM(C537:C546)</f>
        <v>0</v>
      </c>
      <c r="D536" s="152" t="str">
        <f t="shared" si="8"/>
        <v/>
      </c>
      <c r="E536" s="196"/>
    </row>
    <row r="537" ht="20.1" hidden="1" customHeight="1" spans="1:5">
      <c r="A537" s="196" t="s">
        <v>162</v>
      </c>
      <c r="B537" s="155"/>
      <c r="C537" s="155"/>
      <c r="D537" s="152" t="str">
        <f t="shared" si="8"/>
        <v/>
      </c>
      <c r="E537" s="196"/>
    </row>
    <row r="538" ht="20.1" hidden="1" customHeight="1" spans="1:5">
      <c r="A538" s="196" t="s">
        <v>163</v>
      </c>
      <c r="B538" s="155"/>
      <c r="C538" s="155"/>
      <c r="D538" s="152" t="str">
        <f t="shared" si="8"/>
        <v/>
      </c>
      <c r="E538" s="196"/>
    </row>
    <row r="539" ht="20.1" hidden="1" customHeight="1" spans="1:5">
      <c r="A539" s="196" t="s">
        <v>164</v>
      </c>
      <c r="B539" s="155"/>
      <c r="C539" s="155"/>
      <c r="D539" s="152" t="str">
        <f t="shared" si="8"/>
        <v/>
      </c>
      <c r="E539" s="196"/>
    </row>
    <row r="540" ht="20.1" hidden="1" customHeight="1" spans="1:5">
      <c r="A540" s="196" t="s">
        <v>527</v>
      </c>
      <c r="B540" s="155"/>
      <c r="C540" s="155"/>
      <c r="D540" s="152" t="str">
        <f t="shared" si="8"/>
        <v/>
      </c>
      <c r="E540" s="196"/>
    </row>
    <row r="541" ht="20.1" hidden="1" customHeight="1" spans="1:5">
      <c r="A541" s="196" t="s">
        <v>528</v>
      </c>
      <c r="B541" s="155"/>
      <c r="C541" s="155"/>
      <c r="D541" s="152" t="str">
        <f t="shared" si="8"/>
        <v/>
      </c>
      <c r="E541" s="196"/>
    </row>
    <row r="542" ht="20.1" hidden="1" customHeight="1" spans="1:5">
      <c r="A542" s="196" t="s">
        <v>529</v>
      </c>
      <c r="B542" s="155"/>
      <c r="C542" s="155"/>
      <c r="D542" s="152" t="str">
        <f t="shared" si="8"/>
        <v/>
      </c>
      <c r="E542" s="196"/>
    </row>
    <row r="543" ht="20.1" hidden="1" customHeight="1" spans="1:5">
      <c r="A543" s="196" t="s">
        <v>530</v>
      </c>
      <c r="B543" s="155"/>
      <c r="C543" s="155"/>
      <c r="D543" s="152" t="str">
        <f t="shared" si="8"/>
        <v/>
      </c>
      <c r="E543" s="196"/>
    </row>
    <row r="544" ht="20.1" hidden="1" customHeight="1" spans="1:5">
      <c r="A544" s="196" t="s">
        <v>531</v>
      </c>
      <c r="B544" s="155"/>
      <c r="C544" s="155"/>
      <c r="D544" s="152" t="str">
        <f t="shared" si="8"/>
        <v/>
      </c>
      <c r="E544" s="196"/>
    </row>
    <row r="545" ht="20.1" hidden="1" customHeight="1" spans="1:5">
      <c r="A545" s="196" t="s">
        <v>532</v>
      </c>
      <c r="B545" s="155"/>
      <c r="C545" s="155"/>
      <c r="D545" s="152" t="str">
        <f t="shared" si="8"/>
        <v/>
      </c>
      <c r="E545" s="196"/>
    </row>
    <row r="546" ht="20.1" customHeight="1" spans="1:5">
      <c r="A546" s="196" t="s">
        <v>533</v>
      </c>
      <c r="B546" s="155"/>
      <c r="C546" s="155"/>
      <c r="D546" s="152" t="str">
        <f t="shared" si="8"/>
        <v/>
      </c>
      <c r="E546" s="196"/>
    </row>
    <row r="547" ht="20.1" customHeight="1" spans="1:5">
      <c r="A547" s="196" t="s">
        <v>534</v>
      </c>
      <c r="B547" s="154">
        <f>SUM(B548:B550)</f>
        <v>8</v>
      </c>
      <c r="C547" s="154">
        <f>SUM(C548:C550)</f>
        <v>0</v>
      </c>
      <c r="D547" s="152">
        <f t="shared" si="8"/>
        <v>0</v>
      </c>
      <c r="E547" s="196"/>
    </row>
    <row r="548" ht="20.1" hidden="1" customHeight="1" spans="1:5">
      <c r="A548" s="196" t="s">
        <v>535</v>
      </c>
      <c r="B548" s="155"/>
      <c r="C548" s="155"/>
      <c r="D548" s="152" t="str">
        <f t="shared" si="8"/>
        <v/>
      </c>
      <c r="E548" s="196"/>
    </row>
    <row r="549" ht="20.1" hidden="1" customHeight="1" spans="1:5">
      <c r="A549" s="196" t="s">
        <v>536</v>
      </c>
      <c r="B549" s="155"/>
      <c r="C549" s="155"/>
      <c r="D549" s="152" t="str">
        <f t="shared" si="8"/>
        <v/>
      </c>
      <c r="E549" s="196"/>
    </row>
    <row r="550" ht="20.1" customHeight="1" spans="1:5">
      <c r="A550" s="196" t="s">
        <v>537</v>
      </c>
      <c r="B550" s="155">
        <v>8</v>
      </c>
      <c r="C550" s="155"/>
      <c r="D550" s="152">
        <f t="shared" si="8"/>
        <v>0</v>
      </c>
      <c r="E550" s="196"/>
    </row>
    <row r="551" ht="20.1" customHeight="1" spans="1:5">
      <c r="A551" s="196" t="s">
        <v>538</v>
      </c>
      <c r="B551" s="154">
        <f>SUM(B552,B566,B577,B579,B588,B592,B602,B610,B616,B623,B632,B637,B642,B645,B648,B651,B654,B657,B661,B666,)</f>
        <v>2430</v>
      </c>
      <c r="C551" s="154">
        <f>SUM(C552,C566,C577,C579,C588,C592,C602,C610,C616,C623,C632,C637,C642,C645,C648,C651,C654,C657,C661,C666,)</f>
        <v>554</v>
      </c>
      <c r="D551" s="152">
        <f t="shared" si="8"/>
        <v>22.8</v>
      </c>
      <c r="E551" s="196"/>
    </row>
    <row r="552" ht="20.1" customHeight="1" spans="1:5">
      <c r="A552" s="196" t="s">
        <v>539</v>
      </c>
      <c r="B552" s="154">
        <f>SUM(B553:B565)</f>
        <v>272</v>
      </c>
      <c r="C552" s="154">
        <f>SUM(C553:C565)</f>
        <v>343</v>
      </c>
      <c r="D552" s="152">
        <f t="shared" si="8"/>
        <v>126.1</v>
      </c>
      <c r="E552" s="196"/>
    </row>
    <row r="553" ht="20.1" customHeight="1" spans="1:5">
      <c r="A553" s="196" t="s">
        <v>162</v>
      </c>
      <c r="B553" s="155">
        <v>159</v>
      </c>
      <c r="C553" s="155">
        <v>209</v>
      </c>
      <c r="D553" s="152">
        <f t="shared" si="8"/>
        <v>131.4</v>
      </c>
      <c r="E553" s="196"/>
    </row>
    <row r="554" ht="39" hidden="1" customHeight="1" spans="1:5">
      <c r="A554" s="196" t="s">
        <v>163</v>
      </c>
      <c r="B554" s="155"/>
      <c r="C554" s="155"/>
      <c r="D554" s="152" t="str">
        <f t="shared" si="8"/>
        <v/>
      </c>
      <c r="E554" s="196"/>
    </row>
    <row r="555" ht="20.1" hidden="1" customHeight="1" spans="1:5">
      <c r="A555" s="196" t="s">
        <v>164</v>
      </c>
      <c r="B555" s="155"/>
      <c r="C555" s="155"/>
      <c r="D555" s="152" t="str">
        <f t="shared" si="8"/>
        <v/>
      </c>
      <c r="E555" s="196"/>
    </row>
    <row r="556" ht="20.1" hidden="1" customHeight="1" spans="1:5">
      <c r="A556" s="196" t="s">
        <v>540</v>
      </c>
      <c r="B556" s="155"/>
      <c r="C556" s="155"/>
      <c r="D556" s="152" t="str">
        <f t="shared" si="8"/>
        <v/>
      </c>
      <c r="E556" s="196"/>
    </row>
    <row r="557" ht="20.1" customHeight="1" spans="1:5">
      <c r="A557" s="196" t="s">
        <v>541</v>
      </c>
      <c r="B557" s="155">
        <v>113</v>
      </c>
      <c r="C557" s="155">
        <v>134</v>
      </c>
      <c r="D557" s="152">
        <f t="shared" si="8"/>
        <v>118.6</v>
      </c>
      <c r="E557" s="196"/>
    </row>
    <row r="558" ht="20.1" hidden="1" customHeight="1" spans="1:5">
      <c r="A558" s="196" t="s">
        <v>542</v>
      </c>
      <c r="B558" s="155"/>
      <c r="C558" s="155"/>
      <c r="D558" s="152" t="str">
        <f t="shared" si="8"/>
        <v/>
      </c>
      <c r="E558" s="196"/>
    </row>
    <row r="559" ht="20.1" hidden="1" customHeight="1" spans="1:5">
      <c r="A559" s="196" t="s">
        <v>543</v>
      </c>
      <c r="B559" s="155"/>
      <c r="C559" s="155"/>
      <c r="D559" s="152" t="str">
        <f t="shared" si="8"/>
        <v/>
      </c>
      <c r="E559" s="196"/>
    </row>
    <row r="560" ht="20.1" hidden="1" customHeight="1" spans="1:5">
      <c r="A560" s="196" t="s">
        <v>205</v>
      </c>
      <c r="B560" s="155"/>
      <c r="C560" s="155"/>
      <c r="D560" s="152" t="str">
        <f t="shared" si="8"/>
        <v/>
      </c>
      <c r="E560" s="196"/>
    </row>
    <row r="561" ht="20.1" hidden="1" customHeight="1" spans="1:5">
      <c r="A561" s="196" t="s">
        <v>544</v>
      </c>
      <c r="B561" s="155"/>
      <c r="C561" s="155"/>
      <c r="D561" s="152" t="str">
        <f t="shared" si="8"/>
        <v/>
      </c>
      <c r="E561" s="196"/>
    </row>
    <row r="562" ht="20.1" hidden="1" customHeight="1" spans="1:5">
      <c r="A562" s="196" t="s">
        <v>545</v>
      </c>
      <c r="B562" s="155"/>
      <c r="C562" s="155"/>
      <c r="D562" s="152" t="str">
        <f t="shared" si="8"/>
        <v/>
      </c>
      <c r="E562" s="196"/>
    </row>
    <row r="563" ht="20.1" hidden="1" customHeight="1" spans="1:5">
      <c r="A563" s="196" t="s">
        <v>546</v>
      </c>
      <c r="B563" s="155"/>
      <c r="C563" s="155"/>
      <c r="D563" s="152" t="str">
        <f t="shared" si="8"/>
        <v/>
      </c>
      <c r="E563" s="196"/>
    </row>
    <row r="564" ht="20.1" hidden="1" customHeight="1" spans="1:5">
      <c r="A564" s="196" t="s">
        <v>547</v>
      </c>
      <c r="B564" s="155"/>
      <c r="C564" s="155"/>
      <c r="D564" s="152" t="str">
        <f t="shared" si="8"/>
        <v/>
      </c>
      <c r="E564" s="196"/>
    </row>
    <row r="565" ht="20.1" hidden="1" customHeight="1" spans="1:5">
      <c r="A565" s="196" t="s">
        <v>548</v>
      </c>
      <c r="B565" s="155"/>
      <c r="C565" s="155"/>
      <c r="D565" s="152" t="str">
        <f t="shared" si="8"/>
        <v/>
      </c>
      <c r="E565" s="196"/>
    </row>
    <row r="566" ht="20.1" customHeight="1" spans="1:5">
      <c r="A566" s="196" t="s">
        <v>549</v>
      </c>
      <c r="B566" s="154">
        <f>SUM(B567:B576)</f>
        <v>79</v>
      </c>
      <c r="C566" s="154">
        <f>SUM(C567:C576)</f>
        <v>0</v>
      </c>
      <c r="D566" s="152">
        <f t="shared" si="8"/>
        <v>0</v>
      </c>
      <c r="E566" s="196"/>
    </row>
    <row r="567" ht="20.1" hidden="1" customHeight="1" spans="1:5">
      <c r="A567" s="196" t="s">
        <v>162</v>
      </c>
      <c r="B567" s="155"/>
      <c r="C567" s="155"/>
      <c r="D567" s="152" t="str">
        <f t="shared" si="8"/>
        <v/>
      </c>
      <c r="E567" s="196"/>
    </row>
    <row r="568" ht="20.1" hidden="1" customHeight="1" spans="1:5">
      <c r="A568" s="196" t="s">
        <v>163</v>
      </c>
      <c r="B568" s="155"/>
      <c r="C568" s="155"/>
      <c r="D568" s="152" t="str">
        <f t="shared" si="8"/>
        <v/>
      </c>
      <c r="E568" s="196"/>
    </row>
    <row r="569" ht="20.1" hidden="1" customHeight="1" spans="1:5">
      <c r="A569" s="196" t="s">
        <v>164</v>
      </c>
      <c r="B569" s="155"/>
      <c r="C569" s="155"/>
      <c r="D569" s="152" t="str">
        <f t="shared" si="8"/>
        <v/>
      </c>
      <c r="E569" s="196"/>
    </row>
    <row r="570" ht="20.1" hidden="1" customHeight="1" spans="1:5">
      <c r="A570" s="196" t="s">
        <v>550</v>
      </c>
      <c r="B570" s="155"/>
      <c r="C570" s="155"/>
      <c r="D570" s="152" t="str">
        <f t="shared" si="8"/>
        <v/>
      </c>
      <c r="E570" s="196"/>
    </row>
    <row r="571" ht="20.1" hidden="1" customHeight="1" spans="1:5">
      <c r="A571" s="196" t="s">
        <v>551</v>
      </c>
      <c r="B571" s="155"/>
      <c r="C571" s="155"/>
      <c r="D571" s="152" t="str">
        <f t="shared" si="8"/>
        <v/>
      </c>
      <c r="E571" s="196"/>
    </row>
    <row r="572" ht="20.1" hidden="1" customHeight="1" spans="1:5">
      <c r="A572" s="196" t="s">
        <v>552</v>
      </c>
      <c r="B572" s="155"/>
      <c r="C572" s="155"/>
      <c r="D572" s="152" t="str">
        <f t="shared" si="8"/>
        <v/>
      </c>
      <c r="E572" s="196"/>
    </row>
    <row r="573" ht="20.1" hidden="1" customHeight="1" spans="1:5">
      <c r="A573" s="196" t="s">
        <v>553</v>
      </c>
      <c r="B573" s="155"/>
      <c r="C573" s="155"/>
      <c r="D573" s="152" t="str">
        <f t="shared" si="8"/>
        <v/>
      </c>
      <c r="E573" s="196"/>
    </row>
    <row r="574" ht="20.1" customHeight="1" spans="1:5">
      <c r="A574" s="196" t="s">
        <v>554</v>
      </c>
      <c r="B574" s="155">
        <v>79</v>
      </c>
      <c r="C574" s="155"/>
      <c r="D574" s="152">
        <f t="shared" si="8"/>
        <v>0</v>
      </c>
      <c r="E574" s="196"/>
    </row>
    <row r="575" ht="20.1" hidden="1" customHeight="1" spans="1:5">
      <c r="A575" s="196" t="s">
        <v>555</v>
      </c>
      <c r="B575" s="155"/>
      <c r="C575" s="155"/>
      <c r="D575" s="152" t="str">
        <f t="shared" si="8"/>
        <v/>
      </c>
      <c r="E575" s="196"/>
    </row>
    <row r="576" ht="20.1" hidden="1" customHeight="1" spans="1:5">
      <c r="A576" s="196" t="s">
        <v>556</v>
      </c>
      <c r="B576" s="155"/>
      <c r="C576" s="155"/>
      <c r="D576" s="152" t="str">
        <f t="shared" si="8"/>
        <v/>
      </c>
      <c r="E576" s="196"/>
    </row>
    <row r="577" s="185" customFormat="1" ht="20.1" hidden="1" customHeight="1" spans="1:5">
      <c r="A577" s="196" t="s">
        <v>557</v>
      </c>
      <c r="B577" s="154">
        <f>SUM(B578)</f>
        <v>0</v>
      </c>
      <c r="C577" s="154">
        <f>SUM(C578)</f>
        <v>0</v>
      </c>
      <c r="D577" s="152" t="str">
        <f t="shared" si="8"/>
        <v/>
      </c>
      <c r="E577" s="200"/>
    </row>
    <row r="578" s="185" customFormat="1" ht="20.1" hidden="1" customHeight="1" spans="1:5">
      <c r="A578" s="196" t="s">
        <v>558</v>
      </c>
      <c r="B578" s="155"/>
      <c r="C578" s="155"/>
      <c r="D578" s="152" t="str">
        <f t="shared" si="8"/>
        <v/>
      </c>
      <c r="E578" s="200"/>
    </row>
    <row r="579" ht="20.1" customHeight="1" spans="1:5">
      <c r="A579" s="196" t="s">
        <v>559</v>
      </c>
      <c r="B579" s="154">
        <f>SUM(B580:B587)</f>
        <v>15</v>
      </c>
      <c r="C579" s="154">
        <f>SUM(C580:C587)</f>
        <v>0</v>
      </c>
      <c r="D579" s="152">
        <f t="shared" si="8"/>
        <v>0</v>
      </c>
      <c r="E579" s="196"/>
    </row>
    <row r="580" ht="20.1" hidden="1" customHeight="1" spans="1:5">
      <c r="A580" s="196" t="s">
        <v>560</v>
      </c>
      <c r="B580" s="155"/>
      <c r="C580" s="155"/>
      <c r="D580" s="152" t="str">
        <f t="shared" si="8"/>
        <v/>
      </c>
      <c r="E580" s="196"/>
    </row>
    <row r="581" ht="20.1" hidden="1" customHeight="1" spans="1:5">
      <c r="A581" s="196" t="s">
        <v>561</v>
      </c>
      <c r="B581" s="155"/>
      <c r="C581" s="155"/>
      <c r="D581" s="152" t="str">
        <f t="shared" si="8"/>
        <v/>
      </c>
      <c r="E581" s="196"/>
    </row>
    <row r="582" ht="20.1" hidden="1" customHeight="1" spans="1:5">
      <c r="A582" s="196" t="s">
        <v>562</v>
      </c>
      <c r="B582" s="155"/>
      <c r="C582" s="155"/>
      <c r="D582" s="152" t="str">
        <f t="shared" ref="D582:D645" si="9">IF(B582=0,"",ROUND(C582/B582*100,1))</f>
        <v/>
      </c>
      <c r="E582" s="196"/>
    </row>
    <row r="583" ht="20.1" hidden="1" customHeight="1" spans="1:5">
      <c r="A583" s="196" t="s">
        <v>563</v>
      </c>
      <c r="B583" s="155"/>
      <c r="C583" s="155"/>
      <c r="D583" s="152" t="str">
        <f t="shared" si="9"/>
        <v/>
      </c>
      <c r="E583" s="196"/>
    </row>
    <row r="584" s="185" customFormat="1" ht="20.1" hidden="1" customHeight="1" spans="1:5">
      <c r="A584" s="196" t="s">
        <v>564</v>
      </c>
      <c r="B584" s="155"/>
      <c r="C584" s="155"/>
      <c r="D584" s="152" t="str">
        <f t="shared" si="9"/>
        <v/>
      </c>
      <c r="E584" s="200"/>
    </row>
    <row r="585" s="185" customFormat="1" ht="20.1" hidden="1" customHeight="1" spans="1:5">
      <c r="A585" s="196" t="s">
        <v>565</v>
      </c>
      <c r="B585" s="155"/>
      <c r="C585" s="155"/>
      <c r="D585" s="152" t="str">
        <f t="shared" si="9"/>
        <v/>
      </c>
      <c r="E585" s="200"/>
    </row>
    <row r="586" s="185" customFormat="1" ht="20.1" hidden="1" customHeight="1" spans="1:5">
      <c r="A586" s="196" t="s">
        <v>566</v>
      </c>
      <c r="B586" s="155"/>
      <c r="C586" s="155"/>
      <c r="D586" s="152" t="str">
        <f t="shared" si="9"/>
        <v/>
      </c>
      <c r="E586" s="200"/>
    </row>
    <row r="587" ht="20.1" customHeight="1" spans="1:5">
      <c r="A587" s="196" t="s">
        <v>567</v>
      </c>
      <c r="B587" s="155">
        <v>15</v>
      </c>
      <c r="C587" s="155"/>
      <c r="D587" s="152">
        <f t="shared" si="9"/>
        <v>0</v>
      </c>
      <c r="E587" s="196"/>
    </row>
    <row r="588" ht="20.1" hidden="1" customHeight="1" spans="1:5">
      <c r="A588" s="196" t="s">
        <v>568</v>
      </c>
      <c r="B588" s="154">
        <f>SUM(B589:B591)</f>
        <v>0</v>
      </c>
      <c r="C588" s="154">
        <f>SUM(C589:C591)</f>
        <v>0</v>
      </c>
      <c r="D588" s="152" t="str">
        <f t="shared" si="9"/>
        <v/>
      </c>
      <c r="E588" s="196"/>
    </row>
    <row r="589" ht="20.1" hidden="1" customHeight="1" spans="1:5">
      <c r="A589" s="196" t="s">
        <v>569</v>
      </c>
      <c r="B589" s="155"/>
      <c r="C589" s="155"/>
      <c r="D589" s="152" t="str">
        <f t="shared" si="9"/>
        <v/>
      </c>
      <c r="E589" s="196"/>
    </row>
    <row r="590" ht="20.1" hidden="1" customHeight="1" spans="1:5">
      <c r="A590" s="196" t="s">
        <v>570</v>
      </c>
      <c r="B590" s="155"/>
      <c r="C590" s="155"/>
      <c r="D590" s="152" t="str">
        <f t="shared" si="9"/>
        <v/>
      </c>
      <c r="E590" s="196"/>
    </row>
    <row r="591" ht="20.1" hidden="1" customHeight="1" spans="1:5">
      <c r="A591" s="196" t="s">
        <v>571</v>
      </c>
      <c r="B591" s="155"/>
      <c r="C591" s="155"/>
      <c r="D591" s="152" t="str">
        <f t="shared" si="9"/>
        <v/>
      </c>
      <c r="E591" s="196"/>
    </row>
    <row r="592" ht="20.1" customHeight="1" spans="1:5">
      <c r="A592" s="196" t="s">
        <v>572</v>
      </c>
      <c r="B592" s="154">
        <f>SUM(B593:B601)</f>
        <v>30</v>
      </c>
      <c r="C592" s="154">
        <f>SUM(C593:C601)</f>
        <v>0</v>
      </c>
      <c r="D592" s="152">
        <f t="shared" si="9"/>
        <v>0</v>
      </c>
      <c r="E592" s="196"/>
    </row>
    <row r="593" ht="20.1" customHeight="1" spans="1:5">
      <c r="A593" s="196" t="s">
        <v>573</v>
      </c>
      <c r="B593" s="155"/>
      <c r="C593" s="155"/>
      <c r="D593" s="152" t="str">
        <f t="shared" si="9"/>
        <v/>
      </c>
      <c r="E593" s="196"/>
    </row>
    <row r="594" ht="20.1" customHeight="1" spans="1:5">
      <c r="A594" s="196" t="s">
        <v>574</v>
      </c>
      <c r="B594" s="155">
        <v>1</v>
      </c>
      <c r="C594" s="155"/>
      <c r="D594" s="152">
        <f t="shared" si="9"/>
        <v>0</v>
      </c>
      <c r="E594" s="196"/>
    </row>
    <row r="595" ht="20.1" customHeight="1" spans="1:5">
      <c r="A595" s="196" t="s">
        <v>575</v>
      </c>
      <c r="B595" s="155"/>
      <c r="C595" s="155"/>
      <c r="D595" s="152" t="str">
        <f t="shared" si="9"/>
        <v/>
      </c>
      <c r="E595" s="196"/>
    </row>
    <row r="596" ht="20.1" customHeight="1" spans="1:5">
      <c r="A596" s="196" t="s">
        <v>576</v>
      </c>
      <c r="B596" s="155">
        <v>29</v>
      </c>
      <c r="C596" s="155"/>
      <c r="D596" s="152">
        <f t="shared" si="9"/>
        <v>0</v>
      </c>
      <c r="E596" s="196"/>
    </row>
    <row r="597" ht="20.1" hidden="1" customHeight="1" spans="1:5">
      <c r="A597" s="196" t="s">
        <v>577</v>
      </c>
      <c r="B597" s="155"/>
      <c r="C597" s="155"/>
      <c r="D597" s="152" t="str">
        <f t="shared" si="9"/>
        <v/>
      </c>
      <c r="E597" s="196"/>
    </row>
    <row r="598" ht="20.1" hidden="1" customHeight="1" spans="1:5">
      <c r="A598" s="196" t="s">
        <v>578</v>
      </c>
      <c r="B598" s="155"/>
      <c r="C598" s="155"/>
      <c r="D598" s="152" t="str">
        <f t="shared" si="9"/>
        <v/>
      </c>
      <c r="E598" s="196"/>
    </row>
    <row r="599" ht="20.1" hidden="1" customHeight="1" spans="1:5">
      <c r="A599" s="196" t="s">
        <v>579</v>
      </c>
      <c r="B599" s="155"/>
      <c r="C599" s="155"/>
      <c r="D599" s="152" t="str">
        <f t="shared" si="9"/>
        <v/>
      </c>
      <c r="E599" s="196"/>
    </row>
    <row r="600" ht="20.1" hidden="1" customHeight="1" spans="1:5">
      <c r="A600" s="196" t="s">
        <v>580</v>
      </c>
      <c r="B600" s="155"/>
      <c r="C600" s="155"/>
      <c r="D600" s="152" t="str">
        <f t="shared" si="9"/>
        <v/>
      </c>
      <c r="E600" s="196"/>
    </row>
    <row r="601" ht="20.1" hidden="1" customHeight="1" spans="1:5">
      <c r="A601" s="196" t="s">
        <v>581</v>
      </c>
      <c r="B601" s="155"/>
      <c r="C601" s="155"/>
      <c r="D601" s="152" t="str">
        <f t="shared" si="9"/>
        <v/>
      </c>
      <c r="E601" s="196"/>
    </row>
    <row r="602" ht="20.1" customHeight="1" spans="1:5">
      <c r="A602" s="196" t="s">
        <v>582</v>
      </c>
      <c r="B602" s="154">
        <f>SUM(B603:B609)</f>
        <v>686</v>
      </c>
      <c r="C602" s="154">
        <f>SUM(C603:C609)</f>
        <v>113</v>
      </c>
      <c r="D602" s="152">
        <f t="shared" si="9"/>
        <v>16.5</v>
      </c>
      <c r="E602" s="196"/>
    </row>
    <row r="603" ht="20.1" customHeight="1" spans="1:5">
      <c r="A603" s="196" t="s">
        <v>583</v>
      </c>
      <c r="B603" s="155"/>
      <c r="C603" s="155"/>
      <c r="D603" s="152" t="str">
        <f t="shared" si="9"/>
        <v/>
      </c>
      <c r="E603" s="196"/>
    </row>
    <row r="604" ht="20.1" customHeight="1" spans="1:5">
      <c r="A604" s="196" t="s">
        <v>584</v>
      </c>
      <c r="B604" s="155"/>
      <c r="C604" s="155"/>
      <c r="D604" s="152" t="str">
        <f t="shared" si="9"/>
        <v/>
      </c>
      <c r="E604" s="196"/>
    </row>
    <row r="605" ht="20.1" customHeight="1" spans="1:5">
      <c r="A605" s="196" t="s">
        <v>585</v>
      </c>
      <c r="B605" s="155"/>
      <c r="C605" s="155"/>
      <c r="D605" s="152" t="str">
        <f t="shared" si="9"/>
        <v/>
      </c>
      <c r="E605" s="196"/>
    </row>
    <row r="606" ht="20.1" customHeight="1" spans="1:5">
      <c r="A606" s="196" t="s">
        <v>586</v>
      </c>
      <c r="B606" s="155"/>
      <c r="C606" s="155"/>
      <c r="D606" s="152" t="str">
        <f t="shared" si="9"/>
        <v/>
      </c>
      <c r="E606" s="196"/>
    </row>
    <row r="607" ht="20.1" customHeight="1" spans="1:5">
      <c r="A607" s="196" t="s">
        <v>587</v>
      </c>
      <c r="B607" s="155">
        <v>634</v>
      </c>
      <c r="C607" s="155"/>
      <c r="D607" s="152">
        <f t="shared" si="9"/>
        <v>0</v>
      </c>
      <c r="E607" s="196"/>
    </row>
    <row r="608" ht="20.1" customHeight="1" spans="1:5">
      <c r="A608" s="196" t="s">
        <v>588</v>
      </c>
      <c r="B608" s="155"/>
      <c r="C608" s="155"/>
      <c r="D608" s="152" t="str">
        <f t="shared" si="9"/>
        <v/>
      </c>
      <c r="E608" s="196"/>
    </row>
    <row r="609" ht="20.1" customHeight="1" spans="1:5">
      <c r="A609" s="196" t="s">
        <v>589</v>
      </c>
      <c r="B609" s="155">
        <v>52</v>
      </c>
      <c r="C609" s="155">
        <v>113</v>
      </c>
      <c r="D609" s="152">
        <f t="shared" si="9"/>
        <v>217.3</v>
      </c>
      <c r="E609" s="196"/>
    </row>
    <row r="610" ht="20.1" customHeight="1" spans="1:5">
      <c r="A610" s="196" t="s">
        <v>590</v>
      </c>
      <c r="B610" s="154">
        <f>SUM(B611:B615)</f>
        <v>5</v>
      </c>
      <c r="C610" s="154">
        <f>SUM(C611:C615)</f>
        <v>0</v>
      </c>
      <c r="D610" s="152">
        <f t="shared" si="9"/>
        <v>0</v>
      </c>
      <c r="E610" s="196"/>
    </row>
    <row r="611" ht="20.1" customHeight="1" spans="1:5">
      <c r="A611" s="196" t="s">
        <v>591</v>
      </c>
      <c r="B611" s="155"/>
      <c r="C611" s="155"/>
      <c r="D611" s="152" t="str">
        <f t="shared" si="9"/>
        <v/>
      </c>
      <c r="E611" s="196"/>
    </row>
    <row r="612" ht="20.1" customHeight="1" spans="1:5">
      <c r="A612" s="196" t="s">
        <v>592</v>
      </c>
      <c r="B612" s="155">
        <v>3</v>
      </c>
      <c r="C612" s="155"/>
      <c r="D612" s="152">
        <f t="shared" si="9"/>
        <v>0</v>
      </c>
      <c r="E612" s="196"/>
    </row>
    <row r="613" ht="20.1" customHeight="1" spans="1:5">
      <c r="A613" s="196" t="s">
        <v>593</v>
      </c>
      <c r="B613" s="155"/>
      <c r="C613" s="155"/>
      <c r="D613" s="152" t="str">
        <f t="shared" si="9"/>
        <v/>
      </c>
      <c r="E613" s="196"/>
    </row>
    <row r="614" ht="20.1" customHeight="1" spans="1:5">
      <c r="A614" s="196" t="s">
        <v>594</v>
      </c>
      <c r="B614" s="155"/>
      <c r="C614" s="155"/>
      <c r="D614" s="152" t="str">
        <f t="shared" si="9"/>
        <v/>
      </c>
      <c r="E614" s="196"/>
    </row>
    <row r="615" ht="20.1" customHeight="1" spans="1:5">
      <c r="A615" s="196" t="s">
        <v>595</v>
      </c>
      <c r="B615" s="155">
        <v>2</v>
      </c>
      <c r="C615" s="155"/>
      <c r="D615" s="152">
        <f t="shared" si="9"/>
        <v>0</v>
      </c>
      <c r="E615" s="196"/>
    </row>
    <row r="616" ht="20.1" customHeight="1" spans="1:5">
      <c r="A616" s="196" t="s">
        <v>596</v>
      </c>
      <c r="B616" s="154">
        <f>SUM(B617:B622)</f>
        <v>45</v>
      </c>
      <c r="C616" s="154">
        <f>SUM(C617:C622)</f>
        <v>0</v>
      </c>
      <c r="D616" s="152">
        <f t="shared" si="9"/>
        <v>0</v>
      </c>
      <c r="E616" s="196"/>
    </row>
    <row r="617" ht="20.1" customHeight="1" spans="1:5">
      <c r="A617" s="196" t="s">
        <v>597</v>
      </c>
      <c r="B617" s="155">
        <v>3</v>
      </c>
      <c r="C617" s="155"/>
      <c r="D617" s="152">
        <f t="shared" si="9"/>
        <v>0</v>
      </c>
      <c r="E617" s="196"/>
    </row>
    <row r="618" ht="20.1" customHeight="1" spans="1:5">
      <c r="A618" s="196" t="s">
        <v>598</v>
      </c>
      <c r="B618" s="155">
        <v>42</v>
      </c>
      <c r="C618" s="155"/>
      <c r="D618" s="152">
        <f t="shared" si="9"/>
        <v>0</v>
      </c>
      <c r="E618" s="196"/>
    </row>
    <row r="619" ht="20.1" hidden="1" customHeight="1" spans="1:5">
      <c r="A619" s="196" t="s">
        <v>599</v>
      </c>
      <c r="B619" s="155"/>
      <c r="C619" s="155"/>
      <c r="D619" s="152" t="str">
        <f t="shared" si="9"/>
        <v/>
      </c>
      <c r="E619" s="196"/>
    </row>
    <row r="620" ht="20.1" hidden="1" customHeight="1" spans="1:5">
      <c r="A620" s="196" t="s">
        <v>600</v>
      </c>
      <c r="B620" s="155"/>
      <c r="C620" s="155"/>
      <c r="D620" s="152" t="str">
        <f t="shared" si="9"/>
        <v/>
      </c>
      <c r="E620" s="196"/>
    </row>
    <row r="621" ht="20.1" hidden="1" customHeight="1" spans="1:5">
      <c r="A621" s="196" t="s">
        <v>601</v>
      </c>
      <c r="B621" s="155"/>
      <c r="C621" s="155"/>
      <c r="D621" s="152" t="str">
        <f t="shared" si="9"/>
        <v/>
      </c>
      <c r="E621" s="196"/>
    </row>
    <row r="622" ht="20.1" hidden="1" customHeight="1" spans="1:5">
      <c r="A622" s="196" t="s">
        <v>602</v>
      </c>
      <c r="B622" s="155"/>
      <c r="C622" s="155"/>
      <c r="D622" s="152" t="str">
        <f t="shared" si="9"/>
        <v/>
      </c>
      <c r="E622" s="196"/>
    </row>
    <row r="623" ht="20.1" customHeight="1" spans="1:5">
      <c r="A623" s="196" t="s">
        <v>603</v>
      </c>
      <c r="B623" s="154">
        <f>SUM(B624:B631)</f>
        <v>15</v>
      </c>
      <c r="C623" s="154">
        <f>SUM(C624:C631)</f>
        <v>0</v>
      </c>
      <c r="D623" s="152">
        <f t="shared" si="9"/>
        <v>0</v>
      </c>
      <c r="E623" s="196"/>
    </row>
    <row r="624" ht="20.1" hidden="1" customHeight="1" spans="1:5">
      <c r="A624" s="196" t="s">
        <v>162</v>
      </c>
      <c r="B624" s="155"/>
      <c r="C624" s="155"/>
      <c r="D624" s="152" t="str">
        <f t="shared" si="9"/>
        <v/>
      </c>
      <c r="E624" s="196"/>
    </row>
    <row r="625" ht="20.1" hidden="1" customHeight="1" spans="1:5">
      <c r="A625" s="196" t="s">
        <v>163</v>
      </c>
      <c r="B625" s="155"/>
      <c r="C625" s="155"/>
      <c r="D625" s="152" t="str">
        <f t="shared" si="9"/>
        <v/>
      </c>
      <c r="E625" s="196"/>
    </row>
    <row r="626" ht="20.1" hidden="1" customHeight="1" spans="1:5">
      <c r="A626" s="196" t="s">
        <v>164</v>
      </c>
      <c r="B626" s="155"/>
      <c r="C626" s="155"/>
      <c r="D626" s="152" t="str">
        <f t="shared" si="9"/>
        <v/>
      </c>
      <c r="E626" s="196"/>
    </row>
    <row r="627" ht="20.1" hidden="1" customHeight="1" spans="1:5">
      <c r="A627" s="196" t="s">
        <v>604</v>
      </c>
      <c r="B627" s="155"/>
      <c r="C627" s="155"/>
      <c r="D627" s="152" t="str">
        <f t="shared" si="9"/>
        <v/>
      </c>
      <c r="E627" s="196"/>
    </row>
    <row r="628" ht="20.1" hidden="1" customHeight="1" spans="1:5">
      <c r="A628" s="196" t="s">
        <v>605</v>
      </c>
      <c r="B628" s="155"/>
      <c r="C628" s="155"/>
      <c r="D628" s="152" t="str">
        <f t="shared" si="9"/>
        <v/>
      </c>
      <c r="E628" s="196"/>
    </row>
    <row r="629" ht="20.1" hidden="1" customHeight="1" spans="1:5">
      <c r="A629" s="196" t="s">
        <v>606</v>
      </c>
      <c r="B629" s="155"/>
      <c r="C629" s="155"/>
      <c r="D629" s="152" t="str">
        <f t="shared" si="9"/>
        <v/>
      </c>
      <c r="E629" s="196"/>
    </row>
    <row r="630" s="185" customFormat="1" ht="20.1" customHeight="1" spans="1:5">
      <c r="A630" s="196" t="s">
        <v>607</v>
      </c>
      <c r="B630" s="155">
        <v>12</v>
      </c>
      <c r="C630" s="155"/>
      <c r="D630" s="152">
        <f t="shared" si="9"/>
        <v>0</v>
      </c>
      <c r="E630" s="200"/>
    </row>
    <row r="631" ht="20.1" customHeight="1" spans="1:5">
      <c r="A631" s="196" t="s">
        <v>608</v>
      </c>
      <c r="B631" s="155">
        <v>3</v>
      </c>
      <c r="C631" s="155"/>
      <c r="D631" s="152">
        <f t="shared" si="9"/>
        <v>0</v>
      </c>
      <c r="E631" s="196"/>
    </row>
    <row r="632" ht="20.1" hidden="1" customHeight="1" spans="1:5">
      <c r="A632" s="196" t="s">
        <v>609</v>
      </c>
      <c r="B632" s="154">
        <f>SUM(B633:B636)</f>
        <v>0</v>
      </c>
      <c r="C632" s="154">
        <f>SUM(C633:C636)</f>
        <v>0</v>
      </c>
      <c r="D632" s="152" t="str">
        <f t="shared" si="9"/>
        <v/>
      </c>
      <c r="E632" s="196"/>
    </row>
    <row r="633" ht="20.1" hidden="1" customHeight="1" spans="1:5">
      <c r="A633" s="196" t="s">
        <v>610</v>
      </c>
      <c r="B633" s="155"/>
      <c r="C633" s="155"/>
      <c r="D633" s="152" t="str">
        <f t="shared" si="9"/>
        <v/>
      </c>
      <c r="E633" s="196"/>
    </row>
    <row r="634" ht="20.1" hidden="1" customHeight="1" spans="1:5">
      <c r="A634" s="196" t="s">
        <v>611</v>
      </c>
      <c r="B634" s="155"/>
      <c r="C634" s="155"/>
      <c r="D634" s="152" t="str">
        <f t="shared" si="9"/>
        <v/>
      </c>
      <c r="E634" s="196"/>
    </row>
    <row r="635" ht="20.1" hidden="1" customHeight="1" spans="1:5">
      <c r="A635" s="196" t="s">
        <v>612</v>
      </c>
      <c r="B635" s="155"/>
      <c r="C635" s="155"/>
      <c r="D635" s="152" t="str">
        <f t="shared" si="9"/>
        <v/>
      </c>
      <c r="E635" s="196"/>
    </row>
    <row r="636" ht="20.1" hidden="1" customHeight="1" spans="1:5">
      <c r="A636" s="196" t="s">
        <v>613</v>
      </c>
      <c r="B636" s="155"/>
      <c r="C636" s="155"/>
      <c r="D636" s="152" t="str">
        <f t="shared" si="9"/>
        <v/>
      </c>
      <c r="E636" s="196"/>
    </row>
    <row r="637" ht="20.1" hidden="1" customHeight="1" spans="1:5">
      <c r="A637" s="196" t="s">
        <v>614</v>
      </c>
      <c r="B637" s="154">
        <f>SUM(B638:B641)</f>
        <v>0</v>
      </c>
      <c r="C637" s="154">
        <f>SUM(C638:C641)</f>
        <v>0</v>
      </c>
      <c r="D637" s="152" t="str">
        <f t="shared" si="9"/>
        <v/>
      </c>
      <c r="E637" s="196"/>
    </row>
    <row r="638" ht="20.1" hidden="1" customHeight="1" spans="1:5">
      <c r="A638" s="196" t="s">
        <v>162</v>
      </c>
      <c r="B638" s="155"/>
      <c r="C638" s="155"/>
      <c r="D638" s="152" t="str">
        <f t="shared" si="9"/>
        <v/>
      </c>
      <c r="E638" s="196"/>
    </row>
    <row r="639" ht="20.1" hidden="1" customHeight="1" spans="1:5">
      <c r="A639" s="196" t="s">
        <v>163</v>
      </c>
      <c r="B639" s="155"/>
      <c r="C639" s="155"/>
      <c r="D639" s="152" t="str">
        <f t="shared" si="9"/>
        <v/>
      </c>
      <c r="E639" s="196"/>
    </row>
    <row r="640" ht="20.1" hidden="1" customHeight="1" spans="1:5">
      <c r="A640" s="196" t="s">
        <v>164</v>
      </c>
      <c r="B640" s="155"/>
      <c r="C640" s="155"/>
      <c r="D640" s="152" t="str">
        <f t="shared" si="9"/>
        <v/>
      </c>
      <c r="E640" s="196"/>
    </row>
    <row r="641" ht="20.1" hidden="1" customHeight="1" spans="1:5">
      <c r="A641" s="196" t="s">
        <v>615</v>
      </c>
      <c r="B641" s="155"/>
      <c r="C641" s="155"/>
      <c r="D641" s="152" t="str">
        <f t="shared" si="9"/>
        <v/>
      </c>
      <c r="E641" s="196"/>
    </row>
    <row r="642" ht="20.1" customHeight="1" spans="1:5">
      <c r="A642" s="196" t="s">
        <v>616</v>
      </c>
      <c r="B642" s="154">
        <f>SUM(B643:B644)</f>
        <v>218</v>
      </c>
      <c r="C642" s="154">
        <f>SUM(C643:C644)</f>
        <v>56</v>
      </c>
      <c r="D642" s="152">
        <f t="shared" si="9"/>
        <v>25.7</v>
      </c>
      <c r="E642" s="196"/>
    </row>
    <row r="643" ht="20.1" customHeight="1" spans="1:5">
      <c r="A643" s="196" t="s">
        <v>617</v>
      </c>
      <c r="B643" s="155">
        <v>188</v>
      </c>
      <c r="C643" s="155">
        <v>56</v>
      </c>
      <c r="D643" s="152">
        <f t="shared" si="9"/>
        <v>29.8</v>
      </c>
      <c r="E643" s="196"/>
    </row>
    <row r="644" ht="20.1" customHeight="1" spans="1:5">
      <c r="A644" s="196" t="s">
        <v>618</v>
      </c>
      <c r="B644" s="155">
        <v>30</v>
      </c>
      <c r="C644" s="155"/>
      <c r="D644" s="152">
        <f t="shared" si="9"/>
        <v>0</v>
      </c>
      <c r="E644" s="196"/>
    </row>
    <row r="645" ht="20.1" customHeight="1" spans="1:5">
      <c r="A645" s="196" t="s">
        <v>619</v>
      </c>
      <c r="B645" s="154">
        <f>SUM(B646:B647)</f>
        <v>0</v>
      </c>
      <c r="C645" s="154">
        <f>SUM(C646:C647)</f>
        <v>0</v>
      </c>
      <c r="D645" s="152" t="str">
        <f t="shared" si="9"/>
        <v/>
      </c>
      <c r="E645" s="196"/>
    </row>
    <row r="646" ht="20.1" customHeight="1" spans="1:5">
      <c r="A646" s="196" t="s">
        <v>620</v>
      </c>
      <c r="B646" s="155"/>
      <c r="C646" s="155"/>
      <c r="D646" s="152" t="str">
        <f t="shared" ref="D646:D709" si="10">IF(B646=0,"",ROUND(C646/B646*100,1))</f>
        <v/>
      </c>
      <c r="E646" s="196"/>
    </row>
    <row r="647" ht="20.1" customHeight="1" spans="1:5">
      <c r="A647" s="196" t="s">
        <v>621</v>
      </c>
      <c r="B647" s="155"/>
      <c r="C647" s="155"/>
      <c r="D647" s="152" t="str">
        <f t="shared" si="10"/>
        <v/>
      </c>
      <c r="E647" s="196"/>
    </row>
    <row r="648" s="185" customFormat="1" ht="20.1" customHeight="1" spans="1:5">
      <c r="A648" s="196" t="s">
        <v>622</v>
      </c>
      <c r="B648" s="154">
        <f>SUM(B649:B650)</f>
        <v>0</v>
      </c>
      <c r="C648" s="154">
        <f>SUM(C649:C650)</f>
        <v>0</v>
      </c>
      <c r="D648" s="152" t="str">
        <f t="shared" si="10"/>
        <v/>
      </c>
      <c r="E648" s="200"/>
    </row>
    <row r="649" s="185" customFormat="1" ht="20.1" customHeight="1" spans="1:5">
      <c r="A649" s="196" t="s">
        <v>623</v>
      </c>
      <c r="B649" s="155"/>
      <c r="C649" s="155"/>
      <c r="D649" s="152" t="str">
        <f t="shared" si="10"/>
        <v/>
      </c>
      <c r="E649" s="200"/>
    </row>
    <row r="650" s="185" customFormat="1" ht="20.1" customHeight="1" spans="1:5">
      <c r="A650" s="196" t="s">
        <v>624</v>
      </c>
      <c r="B650" s="155"/>
      <c r="C650" s="155"/>
      <c r="D650" s="152" t="str">
        <f t="shared" si="10"/>
        <v/>
      </c>
      <c r="E650" s="200"/>
    </row>
    <row r="651" ht="20.1" customHeight="1" spans="1:5">
      <c r="A651" s="196" t="s">
        <v>625</v>
      </c>
      <c r="B651" s="154">
        <f>SUM(B652:B653)</f>
        <v>0</v>
      </c>
      <c r="C651" s="154">
        <f>SUM(C652:C653)</f>
        <v>0</v>
      </c>
      <c r="D651" s="152" t="str">
        <f t="shared" si="10"/>
        <v/>
      </c>
      <c r="E651" s="196"/>
    </row>
    <row r="652" ht="20.1" customHeight="1" spans="1:5">
      <c r="A652" s="196" t="s">
        <v>626</v>
      </c>
      <c r="B652" s="155"/>
      <c r="C652" s="155"/>
      <c r="D652" s="152" t="str">
        <f t="shared" si="10"/>
        <v/>
      </c>
      <c r="E652" s="196"/>
    </row>
    <row r="653" ht="20.1" customHeight="1" spans="1:5">
      <c r="A653" s="196" t="s">
        <v>627</v>
      </c>
      <c r="B653" s="155"/>
      <c r="C653" s="155"/>
      <c r="D653" s="152" t="str">
        <f t="shared" si="10"/>
        <v/>
      </c>
      <c r="E653" s="196"/>
    </row>
    <row r="654" ht="20.1" customHeight="1" spans="1:5">
      <c r="A654" s="196" t="s">
        <v>628</v>
      </c>
      <c r="B654" s="154">
        <f>SUM(B655:B656)</f>
        <v>666</v>
      </c>
      <c r="C654" s="154">
        <f>SUM(C655:C656)</f>
        <v>0</v>
      </c>
      <c r="D654" s="152">
        <f t="shared" si="10"/>
        <v>0</v>
      </c>
      <c r="E654" s="196"/>
    </row>
    <row r="655" ht="20.1" customHeight="1" spans="1:5">
      <c r="A655" s="196" t="s">
        <v>629</v>
      </c>
      <c r="B655" s="155"/>
      <c r="C655" s="155"/>
      <c r="D655" s="152" t="str">
        <f t="shared" si="10"/>
        <v/>
      </c>
      <c r="E655" s="196"/>
    </row>
    <row r="656" ht="20.1" customHeight="1" spans="1:5">
      <c r="A656" s="196" t="s">
        <v>630</v>
      </c>
      <c r="B656" s="155">
        <v>666</v>
      </c>
      <c r="C656" s="155"/>
      <c r="D656" s="152">
        <f t="shared" si="10"/>
        <v>0</v>
      </c>
      <c r="E656" s="196"/>
    </row>
    <row r="657" s="185" customFormat="1" ht="20.1" customHeight="1" spans="1:5">
      <c r="A657" s="196" t="s">
        <v>631</v>
      </c>
      <c r="B657" s="154">
        <f>SUM(B658:B660)</f>
        <v>382</v>
      </c>
      <c r="C657" s="154">
        <f>SUM(C658:C660)</f>
        <v>42</v>
      </c>
      <c r="D657" s="152">
        <f t="shared" si="10"/>
        <v>11</v>
      </c>
      <c r="E657" s="200"/>
    </row>
    <row r="658" s="185" customFormat="1" ht="20.1" customHeight="1" spans="1:5">
      <c r="A658" s="196" t="s">
        <v>632</v>
      </c>
      <c r="B658" s="155"/>
      <c r="C658" s="155"/>
      <c r="D658" s="152" t="str">
        <f t="shared" si="10"/>
        <v/>
      </c>
      <c r="E658" s="200"/>
    </row>
    <row r="659" s="185" customFormat="1" ht="20.1" customHeight="1" spans="1:5">
      <c r="A659" s="196" t="s">
        <v>633</v>
      </c>
      <c r="B659" s="155">
        <v>382</v>
      </c>
      <c r="C659" s="155">
        <v>42</v>
      </c>
      <c r="D659" s="152">
        <f t="shared" si="10"/>
        <v>11</v>
      </c>
      <c r="E659" s="200"/>
    </row>
    <row r="660" s="185" customFormat="1" ht="20.1" customHeight="1" spans="1:5">
      <c r="A660" s="196" t="s">
        <v>634</v>
      </c>
      <c r="B660" s="155"/>
      <c r="C660" s="155"/>
      <c r="D660" s="152" t="str">
        <f t="shared" si="10"/>
        <v/>
      </c>
      <c r="E660" s="200"/>
    </row>
    <row r="661" s="185" customFormat="1" ht="20.1" hidden="1" customHeight="1" spans="1:5">
      <c r="A661" s="196" t="s">
        <v>635</v>
      </c>
      <c r="B661" s="154">
        <f>SUM(B662:B665)</f>
        <v>0</v>
      </c>
      <c r="C661" s="154">
        <f>SUM(C662:C665)</f>
        <v>0</v>
      </c>
      <c r="D661" s="152" t="str">
        <f t="shared" si="10"/>
        <v/>
      </c>
      <c r="E661" s="200"/>
    </row>
    <row r="662" s="185" customFormat="1" ht="20.1" hidden="1" customHeight="1" spans="1:5">
      <c r="A662" s="196" t="s">
        <v>636</v>
      </c>
      <c r="B662" s="155"/>
      <c r="C662" s="155"/>
      <c r="D662" s="152" t="str">
        <f t="shared" si="10"/>
        <v/>
      </c>
      <c r="E662" s="200"/>
    </row>
    <row r="663" s="185" customFormat="1" ht="20.1" hidden="1" customHeight="1" spans="1:5">
      <c r="A663" s="196" t="s">
        <v>637</v>
      </c>
      <c r="B663" s="155"/>
      <c r="C663" s="155"/>
      <c r="D663" s="152" t="str">
        <f t="shared" si="10"/>
        <v/>
      </c>
      <c r="E663" s="200"/>
    </row>
    <row r="664" s="185" customFormat="1" ht="20.1" hidden="1" customHeight="1" spans="1:5">
      <c r="A664" s="196" t="s">
        <v>638</v>
      </c>
      <c r="B664" s="155"/>
      <c r="C664" s="155"/>
      <c r="D664" s="152" t="str">
        <f t="shared" si="10"/>
        <v/>
      </c>
      <c r="E664" s="200"/>
    </row>
    <row r="665" s="185" customFormat="1" ht="20.1" hidden="1" customHeight="1" spans="1:5">
      <c r="A665" s="196" t="s">
        <v>639</v>
      </c>
      <c r="B665" s="155"/>
      <c r="C665" s="155"/>
      <c r="D665" s="152" t="str">
        <f t="shared" si="10"/>
        <v/>
      </c>
      <c r="E665" s="200"/>
    </row>
    <row r="666" ht="20.1" customHeight="1" spans="1:5">
      <c r="A666" s="196" t="s">
        <v>640</v>
      </c>
      <c r="B666" s="155">
        <v>17</v>
      </c>
      <c r="C666" s="155"/>
      <c r="D666" s="152">
        <f t="shared" si="10"/>
        <v>0</v>
      </c>
      <c r="E666" s="196"/>
    </row>
    <row r="667" ht="20.1" customHeight="1" spans="1:5">
      <c r="A667" s="196" t="s">
        <v>641</v>
      </c>
      <c r="B667" s="154">
        <f>SUM(B668,B673,B686,B690,B702,B705,B709,B719,B724,B730,B734,B737,)</f>
        <v>1506</v>
      </c>
      <c r="C667" s="154">
        <f>SUM(C668,C673,C686,C690,C702,C705,C709,C719,C724,C730,C734,C737,)</f>
        <v>1262</v>
      </c>
      <c r="D667" s="152">
        <f t="shared" si="10"/>
        <v>83.8</v>
      </c>
      <c r="E667" s="196"/>
    </row>
    <row r="668" ht="20.1" customHeight="1" spans="1:5">
      <c r="A668" s="196" t="s">
        <v>642</v>
      </c>
      <c r="B668" s="154">
        <f>SUM(B669:B672)</f>
        <v>196</v>
      </c>
      <c r="C668" s="154">
        <f>SUM(C669:C672)</f>
        <v>0</v>
      </c>
      <c r="D668" s="152">
        <f t="shared" si="10"/>
        <v>0</v>
      </c>
      <c r="E668" s="196"/>
    </row>
    <row r="669" ht="20.1" customHeight="1" spans="1:5">
      <c r="A669" s="196" t="s">
        <v>162</v>
      </c>
      <c r="B669" s="155">
        <v>196</v>
      </c>
      <c r="C669" s="155"/>
      <c r="D669" s="152">
        <f t="shared" si="10"/>
        <v>0</v>
      </c>
      <c r="E669" s="196"/>
    </row>
    <row r="670" ht="20.1" hidden="1" customHeight="1" spans="1:5">
      <c r="A670" s="196" t="s">
        <v>163</v>
      </c>
      <c r="B670" s="155"/>
      <c r="C670" s="155"/>
      <c r="D670" s="152" t="str">
        <f t="shared" si="10"/>
        <v/>
      </c>
      <c r="E670" s="196"/>
    </row>
    <row r="671" ht="20.1" hidden="1" customHeight="1" spans="1:5">
      <c r="A671" s="196" t="s">
        <v>164</v>
      </c>
      <c r="B671" s="155"/>
      <c r="C671" s="155"/>
      <c r="D671" s="152" t="str">
        <f t="shared" si="10"/>
        <v/>
      </c>
      <c r="E671" s="196"/>
    </row>
    <row r="672" ht="20.1" hidden="1" customHeight="1" spans="1:5">
      <c r="A672" s="196" t="s">
        <v>643</v>
      </c>
      <c r="B672" s="155"/>
      <c r="C672" s="155"/>
      <c r="D672" s="152" t="str">
        <f t="shared" si="10"/>
        <v/>
      </c>
      <c r="E672" s="196"/>
    </row>
    <row r="673" ht="20.1" hidden="1" customHeight="1" spans="1:5">
      <c r="A673" s="196" t="s">
        <v>644</v>
      </c>
      <c r="B673" s="154">
        <f>SUM(B674:B685)</f>
        <v>0</v>
      </c>
      <c r="C673" s="154">
        <f>SUM(C674:C685)</f>
        <v>0</v>
      </c>
      <c r="D673" s="152" t="str">
        <f t="shared" si="10"/>
        <v/>
      </c>
      <c r="E673" s="196"/>
    </row>
    <row r="674" ht="20.1" hidden="1" customHeight="1" spans="1:5">
      <c r="A674" s="196" t="s">
        <v>645</v>
      </c>
      <c r="B674" s="155"/>
      <c r="C674" s="155"/>
      <c r="D674" s="152" t="str">
        <f t="shared" si="10"/>
        <v/>
      </c>
      <c r="E674" s="196"/>
    </row>
    <row r="675" ht="20.1" hidden="1" customHeight="1" spans="1:5">
      <c r="A675" s="196" t="s">
        <v>646</v>
      </c>
      <c r="B675" s="155"/>
      <c r="C675" s="155"/>
      <c r="D675" s="152" t="str">
        <f t="shared" si="10"/>
        <v/>
      </c>
      <c r="E675" s="196"/>
    </row>
    <row r="676" ht="20.1" hidden="1" customHeight="1" spans="1:5">
      <c r="A676" s="196" t="s">
        <v>647</v>
      </c>
      <c r="B676" s="155"/>
      <c r="C676" s="155"/>
      <c r="D676" s="152" t="str">
        <f t="shared" si="10"/>
        <v/>
      </c>
      <c r="E676" s="196"/>
    </row>
    <row r="677" ht="20.1" hidden="1" customHeight="1" spans="1:5">
      <c r="A677" s="196" t="s">
        <v>648</v>
      </c>
      <c r="B677" s="155"/>
      <c r="C677" s="155"/>
      <c r="D677" s="152" t="str">
        <f t="shared" si="10"/>
        <v/>
      </c>
      <c r="E677" s="196"/>
    </row>
    <row r="678" ht="20.1" hidden="1" customHeight="1" spans="1:5">
      <c r="A678" s="196" t="s">
        <v>649</v>
      </c>
      <c r="B678" s="155"/>
      <c r="C678" s="155"/>
      <c r="D678" s="152" t="str">
        <f t="shared" si="10"/>
        <v/>
      </c>
      <c r="E678" s="196"/>
    </row>
    <row r="679" ht="20.1" hidden="1" customHeight="1" spans="1:5">
      <c r="A679" s="196" t="s">
        <v>650</v>
      </c>
      <c r="B679" s="155"/>
      <c r="C679" s="155"/>
      <c r="D679" s="152" t="str">
        <f t="shared" si="10"/>
        <v/>
      </c>
      <c r="E679" s="196"/>
    </row>
    <row r="680" ht="20.1" hidden="1" customHeight="1" spans="1:5">
      <c r="A680" s="196" t="s">
        <v>651</v>
      </c>
      <c r="B680" s="155"/>
      <c r="C680" s="155"/>
      <c r="D680" s="152" t="str">
        <f t="shared" si="10"/>
        <v/>
      </c>
      <c r="E680" s="196"/>
    </row>
    <row r="681" ht="20.1" hidden="1" customHeight="1" spans="1:5">
      <c r="A681" s="196" t="s">
        <v>652</v>
      </c>
      <c r="B681" s="155"/>
      <c r="C681" s="155"/>
      <c r="D681" s="152" t="str">
        <f t="shared" si="10"/>
        <v/>
      </c>
      <c r="E681" s="196"/>
    </row>
    <row r="682" ht="20.1" hidden="1" customHeight="1" spans="1:5">
      <c r="A682" s="196" t="s">
        <v>653</v>
      </c>
      <c r="B682" s="155"/>
      <c r="C682" s="155"/>
      <c r="D682" s="152" t="str">
        <f t="shared" si="10"/>
        <v/>
      </c>
      <c r="E682" s="196"/>
    </row>
    <row r="683" ht="20.1" hidden="1" customHeight="1" spans="1:5">
      <c r="A683" s="196" t="s">
        <v>654</v>
      </c>
      <c r="B683" s="155"/>
      <c r="C683" s="155"/>
      <c r="D683" s="152" t="str">
        <f t="shared" si="10"/>
        <v/>
      </c>
      <c r="E683" s="196"/>
    </row>
    <row r="684" ht="20.1" hidden="1" customHeight="1" spans="1:5">
      <c r="A684" s="196" t="s">
        <v>655</v>
      </c>
      <c r="B684" s="155"/>
      <c r="C684" s="155"/>
      <c r="D684" s="152" t="str">
        <f t="shared" si="10"/>
        <v/>
      </c>
      <c r="E684" s="196"/>
    </row>
    <row r="685" ht="20.1" hidden="1" customHeight="1" spans="1:5">
      <c r="A685" s="196" t="s">
        <v>656</v>
      </c>
      <c r="B685" s="155"/>
      <c r="C685" s="155"/>
      <c r="D685" s="152" t="str">
        <f t="shared" si="10"/>
        <v/>
      </c>
      <c r="E685" s="196"/>
    </row>
    <row r="686" ht="20.1" customHeight="1" spans="1:5">
      <c r="A686" s="196" t="s">
        <v>657</v>
      </c>
      <c r="B686" s="154">
        <f>SUM(B687:B689)</f>
        <v>102</v>
      </c>
      <c r="C686" s="154">
        <f>SUM(C687:C689)</f>
        <v>272</v>
      </c>
      <c r="D686" s="152">
        <f t="shared" si="10"/>
        <v>266.7</v>
      </c>
      <c r="E686" s="196"/>
    </row>
    <row r="687" ht="20.1" customHeight="1" spans="1:5">
      <c r="A687" s="196" t="s">
        <v>658</v>
      </c>
      <c r="B687" s="155">
        <v>20</v>
      </c>
      <c r="C687" s="155">
        <v>217</v>
      </c>
      <c r="D687" s="152">
        <f t="shared" si="10"/>
        <v>1085</v>
      </c>
      <c r="E687" s="196"/>
    </row>
    <row r="688" ht="20.1" customHeight="1" spans="1:5">
      <c r="A688" s="196" t="s">
        <v>659</v>
      </c>
      <c r="B688" s="155"/>
      <c r="C688" s="155"/>
      <c r="D688" s="152" t="str">
        <f t="shared" si="10"/>
        <v/>
      </c>
      <c r="E688" s="196"/>
    </row>
    <row r="689" ht="20.1" customHeight="1" spans="1:5">
      <c r="A689" s="196" t="s">
        <v>660</v>
      </c>
      <c r="B689" s="155">
        <v>82</v>
      </c>
      <c r="C689" s="155">
        <v>55</v>
      </c>
      <c r="D689" s="152">
        <f t="shared" si="10"/>
        <v>67.1</v>
      </c>
      <c r="E689" s="196"/>
    </row>
    <row r="690" ht="20.1" customHeight="1" spans="1:5">
      <c r="A690" s="196" t="s">
        <v>661</v>
      </c>
      <c r="B690" s="154">
        <f>SUM(B691:B701)</f>
        <v>604</v>
      </c>
      <c r="C690" s="154">
        <f>SUM(C691:C701)</f>
        <v>455</v>
      </c>
      <c r="D690" s="152">
        <f t="shared" si="10"/>
        <v>75.3</v>
      </c>
      <c r="E690" s="196"/>
    </row>
    <row r="691" ht="20.25" hidden="1" customHeight="1" spans="1:5">
      <c r="A691" s="196" t="s">
        <v>662</v>
      </c>
      <c r="B691" s="155"/>
      <c r="C691" s="155"/>
      <c r="D691" s="152" t="str">
        <f t="shared" si="10"/>
        <v/>
      </c>
      <c r="E691" s="196"/>
    </row>
    <row r="692" ht="20.1" hidden="1" customHeight="1" spans="1:5">
      <c r="A692" s="196" t="s">
        <v>663</v>
      </c>
      <c r="B692" s="155"/>
      <c r="C692" s="155"/>
      <c r="D692" s="152" t="str">
        <f t="shared" si="10"/>
        <v/>
      </c>
      <c r="E692" s="196"/>
    </row>
    <row r="693" ht="20.1" hidden="1" customHeight="1" spans="1:5">
      <c r="A693" s="196" t="s">
        <v>664</v>
      </c>
      <c r="B693" s="155"/>
      <c r="C693" s="155"/>
      <c r="D693" s="152" t="str">
        <f t="shared" si="10"/>
        <v/>
      </c>
      <c r="E693" s="196"/>
    </row>
    <row r="694" ht="20.1" hidden="1" customHeight="1" spans="1:5">
      <c r="A694" s="196" t="s">
        <v>665</v>
      </c>
      <c r="B694" s="155"/>
      <c r="C694" s="155"/>
      <c r="D694" s="152" t="str">
        <f t="shared" si="10"/>
        <v/>
      </c>
      <c r="E694" s="196"/>
    </row>
    <row r="695" ht="20.1" hidden="1" customHeight="1" spans="1:5">
      <c r="A695" s="196" t="s">
        <v>666</v>
      </c>
      <c r="B695" s="155"/>
      <c r="C695" s="155"/>
      <c r="D695" s="152" t="str">
        <f t="shared" si="10"/>
        <v/>
      </c>
      <c r="E695" s="196"/>
    </row>
    <row r="696" ht="20.1" hidden="1" customHeight="1" spans="1:5">
      <c r="A696" s="196" t="s">
        <v>667</v>
      </c>
      <c r="B696" s="155"/>
      <c r="C696" s="155"/>
      <c r="D696" s="152" t="str">
        <f t="shared" si="10"/>
        <v/>
      </c>
      <c r="E696" s="196"/>
    </row>
    <row r="697" ht="20.1" hidden="1" customHeight="1" spans="1:5">
      <c r="A697" s="196" t="s">
        <v>668</v>
      </c>
      <c r="B697" s="155"/>
      <c r="C697" s="155"/>
      <c r="D697" s="152" t="str">
        <f t="shared" si="10"/>
        <v/>
      </c>
      <c r="E697" s="196"/>
    </row>
    <row r="698" ht="20.1" customHeight="1" spans="1:5">
      <c r="A698" s="196" t="s">
        <v>669</v>
      </c>
      <c r="B698" s="155">
        <v>548</v>
      </c>
      <c r="C698" s="155">
        <v>424</v>
      </c>
      <c r="D698" s="152">
        <f t="shared" si="10"/>
        <v>77.4</v>
      </c>
      <c r="E698" s="196"/>
    </row>
    <row r="699" ht="20.1" customHeight="1" spans="1:5">
      <c r="A699" s="196" t="s">
        <v>670</v>
      </c>
      <c r="B699" s="155">
        <v>21</v>
      </c>
      <c r="C699" s="155"/>
      <c r="D699" s="152">
        <f t="shared" si="10"/>
        <v>0</v>
      </c>
      <c r="E699" s="196"/>
    </row>
    <row r="700" ht="20.1" customHeight="1" spans="1:5">
      <c r="A700" s="196" t="s">
        <v>671</v>
      </c>
      <c r="B700" s="155"/>
      <c r="C700" s="155"/>
      <c r="D700" s="152" t="str">
        <f t="shared" si="10"/>
        <v/>
      </c>
      <c r="E700" s="196"/>
    </row>
    <row r="701" ht="20.1" customHeight="1" spans="1:5">
      <c r="A701" s="196" t="s">
        <v>672</v>
      </c>
      <c r="B701" s="155">
        <v>35</v>
      </c>
      <c r="C701" s="155">
        <v>31</v>
      </c>
      <c r="D701" s="152">
        <f t="shared" si="10"/>
        <v>88.6</v>
      </c>
      <c r="E701" s="196"/>
    </row>
    <row r="702" ht="20.1" customHeight="1" spans="1:5">
      <c r="A702" s="196" t="s">
        <v>673</v>
      </c>
      <c r="B702" s="154">
        <f>SUM(B703:B704)</f>
        <v>5</v>
      </c>
      <c r="C702" s="154">
        <f>SUM(C703:C704)</f>
        <v>0</v>
      </c>
      <c r="D702" s="152">
        <f t="shared" si="10"/>
        <v>0</v>
      </c>
      <c r="E702" s="196"/>
    </row>
    <row r="703" ht="20.1" customHeight="1" spans="1:5">
      <c r="A703" s="196" t="s">
        <v>674</v>
      </c>
      <c r="B703" s="155"/>
      <c r="C703" s="155"/>
      <c r="D703" s="152" t="str">
        <f t="shared" si="10"/>
        <v/>
      </c>
      <c r="E703" s="196"/>
    </row>
    <row r="704" ht="20.1" customHeight="1" spans="1:5">
      <c r="A704" s="196" t="s">
        <v>675</v>
      </c>
      <c r="B704" s="155">
        <v>5</v>
      </c>
      <c r="C704" s="155"/>
      <c r="D704" s="152">
        <f t="shared" si="10"/>
        <v>0</v>
      </c>
      <c r="E704" s="196"/>
    </row>
    <row r="705" ht="20.1" customHeight="1" spans="1:5">
      <c r="A705" s="196" t="s">
        <v>676</v>
      </c>
      <c r="B705" s="154">
        <f>SUM(B706:B708)</f>
        <v>278</v>
      </c>
      <c r="C705" s="154">
        <f>SUM(C706:C708)</f>
        <v>288</v>
      </c>
      <c r="D705" s="152">
        <f t="shared" si="10"/>
        <v>103.6</v>
      </c>
      <c r="E705" s="196"/>
    </row>
    <row r="706" ht="20.1" customHeight="1" spans="1:5">
      <c r="A706" s="196" t="s">
        <v>677</v>
      </c>
      <c r="B706" s="155"/>
      <c r="C706" s="155">
        <v>93</v>
      </c>
      <c r="D706" s="152" t="str">
        <f t="shared" si="10"/>
        <v/>
      </c>
      <c r="E706" s="196"/>
    </row>
    <row r="707" ht="20.1" customHeight="1" spans="1:5">
      <c r="A707" s="196" t="s">
        <v>678</v>
      </c>
      <c r="B707" s="155">
        <v>278</v>
      </c>
      <c r="C707" s="155">
        <v>167</v>
      </c>
      <c r="D707" s="152">
        <f t="shared" si="10"/>
        <v>60.1</v>
      </c>
      <c r="E707" s="196"/>
    </row>
    <row r="708" ht="20.1" customHeight="1" spans="1:5">
      <c r="A708" s="196" t="s">
        <v>679</v>
      </c>
      <c r="B708" s="155"/>
      <c r="C708" s="155">
        <v>28</v>
      </c>
      <c r="D708" s="152" t="str">
        <f t="shared" si="10"/>
        <v/>
      </c>
      <c r="E708" s="196"/>
    </row>
    <row r="709" ht="20.1" hidden="1" customHeight="1" spans="1:5">
      <c r="A709" s="196" t="s">
        <v>680</v>
      </c>
      <c r="B709" s="154">
        <f>SUM(B710:B718)</f>
        <v>0</v>
      </c>
      <c r="C709" s="154">
        <f>SUM(C710:C718)</f>
        <v>0</v>
      </c>
      <c r="D709" s="152" t="str">
        <f t="shared" si="10"/>
        <v/>
      </c>
      <c r="E709" s="196"/>
    </row>
    <row r="710" ht="20.1" hidden="1" customHeight="1" spans="1:5">
      <c r="A710" s="196" t="s">
        <v>162</v>
      </c>
      <c r="B710" s="155"/>
      <c r="C710" s="155"/>
      <c r="D710" s="152" t="str">
        <f t="shared" ref="D710:D774" si="11">IF(B710=0,"",ROUND(C710/B710*100,1))</f>
        <v/>
      </c>
      <c r="E710" s="196"/>
    </row>
    <row r="711" ht="20.1" hidden="1" customHeight="1" spans="1:5">
      <c r="A711" s="196" t="s">
        <v>163</v>
      </c>
      <c r="B711" s="155"/>
      <c r="C711" s="155"/>
      <c r="D711" s="152" t="str">
        <f t="shared" si="11"/>
        <v/>
      </c>
      <c r="E711" s="196"/>
    </row>
    <row r="712" ht="20.1" hidden="1" customHeight="1" spans="1:5">
      <c r="A712" s="196" t="s">
        <v>164</v>
      </c>
      <c r="B712" s="155"/>
      <c r="C712" s="155"/>
      <c r="D712" s="152" t="str">
        <f t="shared" si="11"/>
        <v/>
      </c>
      <c r="E712" s="196"/>
    </row>
    <row r="713" ht="20.1" hidden="1" customHeight="1" spans="1:5">
      <c r="A713" s="196" t="s">
        <v>681</v>
      </c>
      <c r="B713" s="155"/>
      <c r="C713" s="155"/>
      <c r="D713" s="152" t="str">
        <f t="shared" si="11"/>
        <v/>
      </c>
      <c r="E713" s="196"/>
    </row>
    <row r="714" ht="20.1" hidden="1" customHeight="1" spans="1:5">
      <c r="A714" s="196" t="s">
        <v>682</v>
      </c>
      <c r="B714" s="155"/>
      <c r="C714" s="155"/>
      <c r="D714" s="152" t="str">
        <f t="shared" si="11"/>
        <v/>
      </c>
      <c r="E714" s="196"/>
    </row>
    <row r="715" ht="20.1" hidden="1" customHeight="1" spans="1:5">
      <c r="A715" s="196" t="s">
        <v>683</v>
      </c>
      <c r="B715" s="155"/>
      <c r="C715" s="155"/>
      <c r="D715" s="152" t="str">
        <f t="shared" si="11"/>
        <v/>
      </c>
      <c r="E715" s="196"/>
    </row>
    <row r="716" ht="20.1" hidden="1" customHeight="1" spans="1:5">
      <c r="A716" s="196" t="s">
        <v>684</v>
      </c>
      <c r="B716" s="155"/>
      <c r="C716" s="155"/>
      <c r="D716" s="152" t="str">
        <f t="shared" si="11"/>
        <v/>
      </c>
      <c r="E716" s="196"/>
    </row>
    <row r="717" ht="20.1" hidden="1" customHeight="1" spans="1:5">
      <c r="A717" s="196" t="s">
        <v>171</v>
      </c>
      <c r="B717" s="155"/>
      <c r="C717" s="155"/>
      <c r="D717" s="152" t="str">
        <f t="shared" si="11"/>
        <v/>
      </c>
      <c r="E717" s="196"/>
    </row>
    <row r="718" ht="20.1" hidden="1" customHeight="1" spans="1:5">
      <c r="A718" s="196" t="s">
        <v>685</v>
      </c>
      <c r="B718" s="155"/>
      <c r="C718" s="155"/>
      <c r="D718" s="152" t="str">
        <f t="shared" si="11"/>
        <v/>
      </c>
      <c r="E718" s="196"/>
    </row>
    <row r="719" s="185" customFormat="1" ht="20.1" hidden="1" customHeight="1" spans="1:5">
      <c r="A719" s="196" t="s">
        <v>686</v>
      </c>
      <c r="B719" s="154">
        <f>SUM(B720:B723)</f>
        <v>0</v>
      </c>
      <c r="C719" s="154">
        <f>SUM(C720:C723)</f>
        <v>0</v>
      </c>
      <c r="D719" s="152" t="str">
        <f t="shared" si="11"/>
        <v/>
      </c>
      <c r="E719" s="200"/>
    </row>
    <row r="720" s="185" customFormat="1" ht="20.1" hidden="1" customHeight="1" spans="1:5">
      <c r="A720" s="196" t="s">
        <v>687</v>
      </c>
      <c r="B720" s="155"/>
      <c r="C720" s="155"/>
      <c r="D720" s="152" t="str">
        <f t="shared" si="11"/>
        <v/>
      </c>
      <c r="E720" s="200"/>
    </row>
    <row r="721" s="185" customFormat="1" ht="20.1" hidden="1" customHeight="1" spans="1:5">
      <c r="A721" s="196" t="s">
        <v>688</v>
      </c>
      <c r="B721" s="155"/>
      <c r="C721" s="155"/>
      <c r="D721" s="152" t="str">
        <f t="shared" si="11"/>
        <v/>
      </c>
      <c r="E721" s="200"/>
    </row>
    <row r="722" s="185" customFormat="1" ht="20.1" hidden="1" customHeight="1" spans="1:5">
      <c r="A722" s="196" t="s">
        <v>689</v>
      </c>
      <c r="B722" s="155"/>
      <c r="C722" s="155"/>
      <c r="D722" s="152" t="str">
        <f t="shared" si="11"/>
        <v/>
      </c>
      <c r="E722" s="200"/>
    </row>
    <row r="723" s="185" customFormat="1" ht="20.1" hidden="1" customHeight="1" spans="1:5">
      <c r="A723" s="196" t="s">
        <v>690</v>
      </c>
      <c r="B723" s="155"/>
      <c r="C723" s="155"/>
      <c r="D723" s="152" t="str">
        <f t="shared" si="11"/>
        <v/>
      </c>
      <c r="E723" s="200"/>
    </row>
    <row r="724" s="185" customFormat="1" ht="20.1" customHeight="1" spans="1:5">
      <c r="A724" s="196" t="s">
        <v>691</v>
      </c>
      <c r="B724" s="154">
        <f>SUM(B725:B729)</f>
        <v>246</v>
      </c>
      <c r="C724" s="154">
        <f>SUM(C725:C729)</f>
        <v>247</v>
      </c>
      <c r="D724" s="152">
        <f t="shared" si="11"/>
        <v>100.4</v>
      </c>
      <c r="E724" s="200"/>
    </row>
    <row r="725" s="185" customFormat="1" ht="20.1" customHeight="1" spans="1:5">
      <c r="A725" s="196" t="s">
        <v>692</v>
      </c>
      <c r="B725" s="155"/>
      <c r="C725" s="155"/>
      <c r="D725" s="152" t="str">
        <f t="shared" si="11"/>
        <v/>
      </c>
      <c r="E725" s="200"/>
    </row>
    <row r="726" s="185" customFormat="1" ht="20.1" customHeight="1" spans="1:5">
      <c r="A726" s="196" t="s">
        <v>693</v>
      </c>
      <c r="B726" s="155">
        <v>221</v>
      </c>
      <c r="C726" s="155">
        <v>246</v>
      </c>
      <c r="D726" s="152">
        <f t="shared" si="11"/>
        <v>111.3</v>
      </c>
      <c r="E726" s="200"/>
    </row>
    <row r="727" s="185" customFormat="1" ht="20.1" customHeight="1" spans="1:5">
      <c r="A727" s="196" t="s">
        <v>694</v>
      </c>
      <c r="B727" s="155"/>
      <c r="C727" s="155"/>
      <c r="D727" s="152" t="str">
        <f t="shared" si="11"/>
        <v/>
      </c>
      <c r="E727" s="200"/>
    </row>
    <row r="728" s="185" customFormat="1" ht="20.1" customHeight="1" spans="1:5">
      <c r="A728" s="196" t="s">
        <v>695</v>
      </c>
      <c r="B728" s="155">
        <v>25</v>
      </c>
      <c r="C728" s="155">
        <v>1</v>
      </c>
      <c r="D728" s="152">
        <f t="shared" si="11"/>
        <v>4</v>
      </c>
      <c r="E728" s="200"/>
    </row>
    <row r="729" s="185" customFormat="1" ht="20.1" customHeight="1" spans="1:5">
      <c r="A729" s="196" t="s">
        <v>696</v>
      </c>
      <c r="B729" s="155"/>
      <c r="C729" s="155"/>
      <c r="D729" s="152" t="str">
        <f t="shared" si="11"/>
        <v/>
      </c>
      <c r="E729" s="200"/>
    </row>
    <row r="730" s="185" customFormat="1" ht="20.1" customHeight="1" spans="1:5">
      <c r="A730" s="196" t="s">
        <v>697</v>
      </c>
      <c r="B730" s="154">
        <f>SUM(B731:B733)</f>
        <v>23</v>
      </c>
      <c r="C730" s="154">
        <f>SUM(C731:C733)</f>
        <v>0</v>
      </c>
      <c r="D730" s="152">
        <f t="shared" si="11"/>
        <v>0</v>
      </c>
      <c r="E730" s="200"/>
    </row>
    <row r="731" s="185" customFormat="1" ht="20.1" customHeight="1" spans="1:5">
      <c r="A731" s="196" t="s">
        <v>698</v>
      </c>
      <c r="B731" s="155">
        <v>23</v>
      </c>
      <c r="C731" s="155"/>
      <c r="D731" s="152">
        <f t="shared" si="11"/>
        <v>0</v>
      </c>
      <c r="E731" s="200"/>
    </row>
    <row r="732" s="185" customFormat="1" ht="20.1" customHeight="1" spans="1:5">
      <c r="A732" s="196" t="s">
        <v>699</v>
      </c>
      <c r="B732" s="155"/>
      <c r="C732" s="155"/>
      <c r="D732" s="152" t="str">
        <f t="shared" si="11"/>
        <v/>
      </c>
      <c r="E732" s="200"/>
    </row>
    <row r="733" s="185" customFormat="1" ht="20.1" customHeight="1" spans="1:5">
      <c r="A733" s="196" t="s">
        <v>700</v>
      </c>
      <c r="B733" s="155"/>
      <c r="C733" s="155"/>
      <c r="D733" s="152" t="str">
        <f t="shared" si="11"/>
        <v/>
      </c>
      <c r="E733" s="200"/>
    </row>
    <row r="734" s="185" customFormat="1" ht="20.1" customHeight="1" spans="1:5">
      <c r="A734" s="196" t="s">
        <v>701</v>
      </c>
      <c r="B734" s="154">
        <f>SUM(B735:B736)</f>
        <v>2</v>
      </c>
      <c r="C734" s="154">
        <f>SUM(C735:C736)</f>
        <v>0</v>
      </c>
      <c r="D734" s="152">
        <f t="shared" si="11"/>
        <v>0</v>
      </c>
      <c r="E734" s="200"/>
    </row>
    <row r="735" s="185" customFormat="1" ht="20.1" customHeight="1" spans="1:5">
      <c r="A735" s="196" t="s">
        <v>702</v>
      </c>
      <c r="B735" s="155">
        <v>2</v>
      </c>
      <c r="C735" s="155"/>
      <c r="D735" s="152">
        <f t="shared" si="11"/>
        <v>0</v>
      </c>
      <c r="E735" s="200"/>
    </row>
    <row r="736" s="185" customFormat="1" ht="20.1" customHeight="1" spans="1:5">
      <c r="A736" s="196" t="s">
        <v>703</v>
      </c>
      <c r="B736" s="155"/>
      <c r="C736" s="155"/>
      <c r="D736" s="152" t="str">
        <f t="shared" si="11"/>
        <v/>
      </c>
      <c r="E736" s="200"/>
    </row>
    <row r="737" ht="20.1" customHeight="1" spans="1:5">
      <c r="A737" s="196" t="s">
        <v>704</v>
      </c>
      <c r="B737" s="155">
        <v>50</v>
      </c>
      <c r="C737" s="155"/>
      <c r="D737" s="152">
        <f t="shared" si="11"/>
        <v>0</v>
      </c>
      <c r="E737" s="196"/>
    </row>
    <row r="738" ht="20.1" customHeight="1" spans="1:5">
      <c r="A738" s="196" t="s">
        <v>705</v>
      </c>
      <c r="B738" s="154">
        <f>SUM(B739,B748,B752,B760,B766,B773,B779,B782,B785,B786,B787,B793,B794,B795,B810,)</f>
        <v>2643</v>
      </c>
      <c r="C738" s="154">
        <f>SUM(C739,C748,C752,C760,C766,C773,C779,C782,C785,C786,C787,C793,C794,C795,C810,)</f>
        <v>150</v>
      </c>
      <c r="D738" s="152">
        <f t="shared" si="11"/>
        <v>5.7</v>
      </c>
      <c r="E738" s="196"/>
    </row>
    <row r="739" ht="20.1" customHeight="1" spans="1:5">
      <c r="A739" s="196" t="s">
        <v>706</v>
      </c>
      <c r="B739" s="154">
        <f>SUM(B740:B747)</f>
        <v>0</v>
      </c>
      <c r="C739" s="154">
        <f>SUM(C740:C747)</f>
        <v>0</v>
      </c>
      <c r="D739" s="152" t="str">
        <f t="shared" si="11"/>
        <v/>
      </c>
      <c r="E739" s="196"/>
    </row>
    <row r="740" ht="20.1" hidden="1" customHeight="1" spans="1:5">
      <c r="A740" s="196" t="s">
        <v>162</v>
      </c>
      <c r="B740" s="155"/>
      <c r="C740" s="155"/>
      <c r="D740" s="152" t="str">
        <f t="shared" si="11"/>
        <v/>
      </c>
      <c r="E740" s="196"/>
    </row>
    <row r="741" ht="20.1" hidden="1" customHeight="1" spans="1:5">
      <c r="A741" s="196" t="s">
        <v>163</v>
      </c>
      <c r="B741" s="155"/>
      <c r="C741" s="155"/>
      <c r="D741" s="152" t="str">
        <f t="shared" si="11"/>
        <v/>
      </c>
      <c r="E741" s="196"/>
    </row>
    <row r="742" ht="20.1" hidden="1" customHeight="1" spans="1:5">
      <c r="A742" s="196" t="s">
        <v>164</v>
      </c>
      <c r="B742" s="155"/>
      <c r="C742" s="155"/>
      <c r="D742" s="152" t="str">
        <f t="shared" si="11"/>
        <v/>
      </c>
      <c r="E742" s="196"/>
    </row>
    <row r="743" ht="20.1" hidden="1" customHeight="1" spans="1:5">
      <c r="A743" s="196" t="s">
        <v>707</v>
      </c>
      <c r="B743" s="155"/>
      <c r="C743" s="155"/>
      <c r="D743" s="152" t="str">
        <f t="shared" si="11"/>
        <v/>
      </c>
      <c r="E743" s="196"/>
    </row>
    <row r="744" ht="20.1" hidden="1" customHeight="1" spans="1:5">
      <c r="A744" s="196" t="s">
        <v>708</v>
      </c>
      <c r="B744" s="155"/>
      <c r="C744" s="155"/>
      <c r="D744" s="152" t="str">
        <f t="shared" si="11"/>
        <v/>
      </c>
      <c r="E744" s="196"/>
    </row>
    <row r="745" ht="20.1" hidden="1" customHeight="1" spans="1:5">
      <c r="A745" s="196" t="s">
        <v>709</v>
      </c>
      <c r="B745" s="155"/>
      <c r="C745" s="155"/>
      <c r="D745" s="152" t="str">
        <f t="shared" si="11"/>
        <v/>
      </c>
      <c r="E745" s="196"/>
    </row>
    <row r="746" ht="20.1" hidden="1" customHeight="1" spans="1:5">
      <c r="A746" s="196" t="s">
        <v>710</v>
      </c>
      <c r="B746" s="155"/>
      <c r="C746" s="155"/>
      <c r="D746" s="152" t="str">
        <f t="shared" si="11"/>
        <v/>
      </c>
      <c r="E746" s="196"/>
    </row>
    <row r="747" ht="20.1" hidden="1" customHeight="1" spans="1:5">
      <c r="A747" s="196" t="s">
        <v>711</v>
      </c>
      <c r="B747" s="155"/>
      <c r="C747" s="155"/>
      <c r="D747" s="152" t="str">
        <f t="shared" si="11"/>
        <v/>
      </c>
      <c r="E747" s="196"/>
    </row>
    <row r="748" ht="20.1" hidden="1" customHeight="1" spans="1:5">
      <c r="A748" s="196" t="s">
        <v>712</v>
      </c>
      <c r="B748" s="154">
        <f>SUM(B749:B751)</f>
        <v>0</v>
      </c>
      <c r="C748" s="154">
        <f>SUM(C749:C751)</f>
        <v>0</v>
      </c>
      <c r="D748" s="152" t="str">
        <f t="shared" si="11"/>
        <v/>
      </c>
      <c r="E748" s="196"/>
    </row>
    <row r="749" ht="20.1" hidden="1" customHeight="1" spans="1:5">
      <c r="A749" s="196" t="s">
        <v>713</v>
      </c>
      <c r="B749" s="155"/>
      <c r="C749" s="155"/>
      <c r="D749" s="152" t="str">
        <f t="shared" si="11"/>
        <v/>
      </c>
      <c r="E749" s="196"/>
    </row>
    <row r="750" ht="20.1" hidden="1" customHeight="1" spans="1:5">
      <c r="A750" s="196" t="s">
        <v>714</v>
      </c>
      <c r="B750" s="155"/>
      <c r="C750" s="155"/>
      <c r="D750" s="152" t="str">
        <f t="shared" si="11"/>
        <v/>
      </c>
      <c r="E750" s="196"/>
    </row>
    <row r="751" ht="20.1" hidden="1" customHeight="1" spans="1:5">
      <c r="A751" s="196" t="s">
        <v>715</v>
      </c>
      <c r="B751" s="155"/>
      <c r="C751" s="155"/>
      <c r="D751" s="152" t="str">
        <f t="shared" si="11"/>
        <v/>
      </c>
      <c r="E751" s="196"/>
    </row>
    <row r="752" ht="20.1" customHeight="1" spans="1:5">
      <c r="A752" s="196" t="s">
        <v>716</v>
      </c>
      <c r="B752" s="154">
        <f>SUM(B753:B759)</f>
        <v>2583</v>
      </c>
      <c r="C752" s="154">
        <f>SUM(C753:C759)</f>
        <v>150</v>
      </c>
      <c r="D752" s="152">
        <f t="shared" si="11"/>
        <v>5.8</v>
      </c>
      <c r="E752" s="196"/>
    </row>
    <row r="753" ht="20.1" customHeight="1" spans="1:5">
      <c r="A753" s="196" t="s">
        <v>717</v>
      </c>
      <c r="B753" s="155">
        <v>166</v>
      </c>
      <c r="C753" s="155">
        <v>150</v>
      </c>
      <c r="D753" s="152">
        <f t="shared" si="11"/>
        <v>90.4</v>
      </c>
      <c r="E753" s="196"/>
    </row>
    <row r="754" ht="20.1" customHeight="1" spans="1:5">
      <c r="A754" s="196" t="s">
        <v>718</v>
      </c>
      <c r="B754" s="155">
        <v>2417</v>
      </c>
      <c r="C754" s="155"/>
      <c r="D754" s="152">
        <f t="shared" si="11"/>
        <v>0</v>
      </c>
      <c r="E754" s="196"/>
    </row>
    <row r="755" ht="20.1" hidden="1" customHeight="1" spans="1:5">
      <c r="A755" s="196" t="s">
        <v>719</v>
      </c>
      <c r="B755" s="155"/>
      <c r="C755" s="155"/>
      <c r="D755" s="152" t="str">
        <f t="shared" si="11"/>
        <v/>
      </c>
      <c r="E755" s="196"/>
    </row>
    <row r="756" ht="20.1" hidden="1" customHeight="1" spans="1:5">
      <c r="A756" s="196" t="s">
        <v>720</v>
      </c>
      <c r="B756" s="155"/>
      <c r="C756" s="155"/>
      <c r="D756" s="152" t="str">
        <f t="shared" si="11"/>
        <v/>
      </c>
      <c r="E756" s="196"/>
    </row>
    <row r="757" ht="20.1" hidden="1" customHeight="1" spans="1:5">
      <c r="A757" s="196" t="s">
        <v>721</v>
      </c>
      <c r="B757" s="155"/>
      <c r="C757" s="155"/>
      <c r="D757" s="152" t="str">
        <f t="shared" si="11"/>
        <v/>
      </c>
      <c r="E757" s="196"/>
    </row>
    <row r="758" ht="20.1" hidden="1" customHeight="1" spans="1:5">
      <c r="A758" s="196" t="s">
        <v>722</v>
      </c>
      <c r="B758" s="155"/>
      <c r="C758" s="155"/>
      <c r="D758" s="152" t="str">
        <f t="shared" si="11"/>
        <v/>
      </c>
      <c r="E758" s="196"/>
    </row>
    <row r="759" ht="20.1" hidden="1" customHeight="1" spans="1:5">
      <c r="A759" s="196" t="s">
        <v>723</v>
      </c>
      <c r="B759" s="155"/>
      <c r="C759" s="155"/>
      <c r="D759" s="152" t="str">
        <f t="shared" si="11"/>
        <v/>
      </c>
      <c r="E759" s="196"/>
    </row>
    <row r="760" ht="20.1" customHeight="1" spans="1:5">
      <c r="A760" s="196" t="s">
        <v>724</v>
      </c>
      <c r="B760" s="154">
        <f>SUM(B761:B765)</f>
        <v>60</v>
      </c>
      <c r="C760" s="154">
        <f>SUM(C761:C765)</f>
        <v>0</v>
      </c>
      <c r="D760" s="152">
        <f t="shared" si="11"/>
        <v>0</v>
      </c>
      <c r="E760" s="196"/>
    </row>
    <row r="761" ht="20.1" customHeight="1" spans="1:5">
      <c r="A761" s="196" t="s">
        <v>725</v>
      </c>
      <c r="B761" s="155"/>
      <c r="C761" s="155"/>
      <c r="D761" s="152" t="str">
        <f t="shared" si="11"/>
        <v/>
      </c>
      <c r="E761" s="196"/>
    </row>
    <row r="762" ht="20.1" customHeight="1" spans="1:5">
      <c r="A762" s="196" t="s">
        <v>726</v>
      </c>
      <c r="B762" s="155">
        <v>60</v>
      </c>
      <c r="C762" s="155"/>
      <c r="D762" s="152">
        <f t="shared" si="11"/>
        <v>0</v>
      </c>
      <c r="E762" s="196"/>
    </row>
    <row r="763" ht="20.1" hidden="1" customHeight="1" spans="1:5">
      <c r="A763" s="196" t="s">
        <v>727</v>
      </c>
      <c r="B763" s="155"/>
      <c r="C763" s="155"/>
      <c r="D763" s="152" t="str">
        <f t="shared" si="11"/>
        <v/>
      </c>
      <c r="E763" s="196"/>
    </row>
    <row r="764" ht="20.1" hidden="1" customHeight="1" spans="1:5">
      <c r="A764" s="196" t="s">
        <v>728</v>
      </c>
      <c r="B764" s="155"/>
      <c r="C764" s="155"/>
      <c r="D764" s="152" t="str">
        <f t="shared" si="11"/>
        <v/>
      </c>
      <c r="E764" s="196"/>
    </row>
    <row r="765" ht="20.1" hidden="1" customHeight="1" spans="1:5">
      <c r="A765" s="196" t="s">
        <v>729</v>
      </c>
      <c r="B765" s="155"/>
      <c r="C765" s="155"/>
      <c r="D765" s="152" t="str">
        <f t="shared" si="11"/>
        <v/>
      </c>
      <c r="E765" s="196"/>
    </row>
    <row r="766" ht="20.1" hidden="1" customHeight="1" spans="1:5">
      <c r="A766" s="196" t="s">
        <v>730</v>
      </c>
      <c r="B766" s="154">
        <f>SUM(B767:B772)</f>
        <v>0</v>
      </c>
      <c r="C766" s="154">
        <f>SUM(C767:C772)</f>
        <v>0</v>
      </c>
      <c r="D766" s="152" t="str">
        <f t="shared" si="11"/>
        <v/>
      </c>
      <c r="E766" s="196"/>
    </row>
    <row r="767" ht="20.1" hidden="1" customHeight="1" spans="1:5">
      <c r="A767" s="196" t="s">
        <v>731</v>
      </c>
      <c r="B767" s="155"/>
      <c r="C767" s="155"/>
      <c r="D767" s="152" t="str">
        <f t="shared" si="11"/>
        <v/>
      </c>
      <c r="E767" s="196"/>
    </row>
    <row r="768" ht="20.1" hidden="1" customHeight="1" spans="1:5">
      <c r="A768" s="196" t="s">
        <v>732</v>
      </c>
      <c r="B768" s="155"/>
      <c r="C768" s="155"/>
      <c r="D768" s="152" t="str">
        <f t="shared" si="11"/>
        <v/>
      </c>
      <c r="E768" s="196"/>
    </row>
    <row r="769" ht="20.1" hidden="1" customHeight="1" spans="1:5">
      <c r="A769" s="196" t="s">
        <v>733</v>
      </c>
      <c r="B769" s="155"/>
      <c r="C769" s="155"/>
      <c r="D769" s="152" t="str">
        <f t="shared" si="11"/>
        <v/>
      </c>
      <c r="E769" s="196"/>
    </row>
    <row r="770" ht="20.1" hidden="1" customHeight="1" spans="1:5">
      <c r="A770" s="196" t="s">
        <v>734</v>
      </c>
      <c r="B770" s="155"/>
      <c r="C770" s="155"/>
      <c r="D770" s="152" t="str">
        <f t="shared" si="11"/>
        <v/>
      </c>
      <c r="E770" s="196"/>
    </row>
    <row r="771" ht="20.1" hidden="1" customHeight="1" spans="1:5">
      <c r="A771" s="196" t="s">
        <v>735</v>
      </c>
      <c r="B771" s="155"/>
      <c r="C771" s="155"/>
      <c r="D771" s="152" t="str">
        <f t="shared" si="11"/>
        <v/>
      </c>
      <c r="E771" s="196"/>
    </row>
    <row r="772" ht="20.1" hidden="1" customHeight="1" spans="1:5">
      <c r="A772" s="196" t="s">
        <v>736</v>
      </c>
      <c r="B772" s="155"/>
      <c r="C772" s="155"/>
      <c r="D772" s="152" t="str">
        <f t="shared" si="11"/>
        <v/>
      </c>
      <c r="E772" s="196"/>
    </row>
    <row r="773" ht="20.1" hidden="1" customHeight="1" spans="1:5">
      <c r="A773" s="196" t="s">
        <v>737</v>
      </c>
      <c r="B773" s="154">
        <f>SUM(B774:B778)</f>
        <v>0</v>
      </c>
      <c r="C773" s="154">
        <f>SUM(C774:C778)</f>
        <v>0</v>
      </c>
      <c r="D773" s="152" t="str">
        <f t="shared" si="11"/>
        <v/>
      </c>
      <c r="E773" s="196"/>
    </row>
    <row r="774" ht="20.1" hidden="1" customHeight="1" spans="1:5">
      <c r="A774" s="196" t="s">
        <v>738</v>
      </c>
      <c r="B774" s="155"/>
      <c r="C774" s="155"/>
      <c r="D774" s="152" t="str">
        <f t="shared" si="11"/>
        <v/>
      </c>
      <c r="E774" s="196"/>
    </row>
    <row r="775" ht="20.1" hidden="1" customHeight="1" spans="1:5">
      <c r="A775" s="196" t="s">
        <v>739</v>
      </c>
      <c r="B775" s="155"/>
      <c r="C775" s="155"/>
      <c r="D775" s="152" t="str">
        <f t="shared" ref="D775:D838" si="12">IF(B775=0,"",ROUND(C775/B775*100,1))</f>
        <v/>
      </c>
      <c r="E775" s="196"/>
    </row>
    <row r="776" ht="20.1" hidden="1" customHeight="1" spans="1:5">
      <c r="A776" s="196" t="s">
        <v>740</v>
      </c>
      <c r="B776" s="155"/>
      <c r="C776" s="155"/>
      <c r="D776" s="152" t="str">
        <f t="shared" si="12"/>
        <v/>
      </c>
      <c r="E776" s="196"/>
    </row>
    <row r="777" ht="20.1" hidden="1" customHeight="1" spans="1:5">
      <c r="A777" s="196" t="s">
        <v>741</v>
      </c>
      <c r="B777" s="155"/>
      <c r="C777" s="155"/>
      <c r="D777" s="152" t="str">
        <f t="shared" si="12"/>
        <v/>
      </c>
      <c r="E777" s="196"/>
    </row>
    <row r="778" ht="20.1" hidden="1" customHeight="1" spans="1:5">
      <c r="A778" s="196" t="s">
        <v>742</v>
      </c>
      <c r="B778" s="155"/>
      <c r="C778" s="155"/>
      <c r="D778" s="152" t="str">
        <f t="shared" si="12"/>
        <v/>
      </c>
      <c r="E778" s="196"/>
    </row>
    <row r="779" ht="20.1" hidden="1" customHeight="1" spans="1:5">
      <c r="A779" s="196" t="s">
        <v>743</v>
      </c>
      <c r="B779" s="154">
        <f>SUM(B780:B781)</f>
        <v>0</v>
      </c>
      <c r="C779" s="154">
        <f>SUM(C780:C781)</f>
        <v>0</v>
      </c>
      <c r="D779" s="152" t="str">
        <f t="shared" si="12"/>
        <v/>
      </c>
      <c r="E779" s="196"/>
    </row>
    <row r="780" ht="20.1" hidden="1" customHeight="1" spans="1:5">
      <c r="A780" s="196" t="s">
        <v>744</v>
      </c>
      <c r="B780" s="155"/>
      <c r="C780" s="155"/>
      <c r="D780" s="152" t="str">
        <f t="shared" si="12"/>
        <v/>
      </c>
      <c r="E780" s="196"/>
    </row>
    <row r="781" ht="20.1" hidden="1" customHeight="1" spans="1:5">
      <c r="A781" s="196" t="s">
        <v>745</v>
      </c>
      <c r="B781" s="155"/>
      <c r="C781" s="155"/>
      <c r="D781" s="152" t="str">
        <f t="shared" si="12"/>
        <v/>
      </c>
      <c r="E781" s="196"/>
    </row>
    <row r="782" ht="20.1" hidden="1" customHeight="1" spans="1:5">
      <c r="A782" s="196" t="s">
        <v>746</v>
      </c>
      <c r="B782" s="154">
        <f>SUM(B783:B784)</f>
        <v>0</v>
      </c>
      <c r="C782" s="154">
        <f>SUM(C783:C784)</f>
        <v>0</v>
      </c>
      <c r="D782" s="152" t="str">
        <f t="shared" si="12"/>
        <v/>
      </c>
      <c r="E782" s="196"/>
    </row>
    <row r="783" ht="20.1" hidden="1" customHeight="1" spans="1:5">
      <c r="A783" s="196" t="s">
        <v>747</v>
      </c>
      <c r="B783" s="155"/>
      <c r="C783" s="155"/>
      <c r="D783" s="152" t="str">
        <f t="shared" si="12"/>
        <v/>
      </c>
      <c r="E783" s="196"/>
    </row>
    <row r="784" ht="20.1" hidden="1" customHeight="1" spans="1:5">
      <c r="A784" s="196" t="s">
        <v>748</v>
      </c>
      <c r="B784" s="155"/>
      <c r="C784" s="155"/>
      <c r="D784" s="152" t="str">
        <f t="shared" si="12"/>
        <v/>
      </c>
      <c r="E784" s="196"/>
    </row>
    <row r="785" ht="20.1" hidden="1" customHeight="1" spans="1:5">
      <c r="A785" s="196" t="s">
        <v>749</v>
      </c>
      <c r="B785" s="155"/>
      <c r="C785" s="155"/>
      <c r="D785" s="152" t="str">
        <f t="shared" si="12"/>
        <v/>
      </c>
      <c r="E785" s="196"/>
    </row>
    <row r="786" ht="20.1" hidden="1" customHeight="1" spans="1:5">
      <c r="A786" s="196" t="s">
        <v>750</v>
      </c>
      <c r="B786" s="155"/>
      <c r="C786" s="155"/>
      <c r="D786" s="152" t="str">
        <f t="shared" si="12"/>
        <v/>
      </c>
      <c r="E786" s="196"/>
    </row>
    <row r="787" ht="20.1" hidden="1" customHeight="1" spans="1:5">
      <c r="A787" s="196" t="s">
        <v>751</v>
      </c>
      <c r="B787" s="154">
        <f>SUM(B788:B792)</f>
        <v>0</v>
      </c>
      <c r="C787" s="154">
        <f>SUM(C788:C792)</f>
        <v>0</v>
      </c>
      <c r="D787" s="152" t="str">
        <f t="shared" si="12"/>
        <v/>
      </c>
      <c r="E787" s="196"/>
    </row>
    <row r="788" ht="20.1" hidden="1" customHeight="1" spans="1:5">
      <c r="A788" s="196" t="s">
        <v>752</v>
      </c>
      <c r="B788" s="155"/>
      <c r="C788" s="155"/>
      <c r="D788" s="152" t="str">
        <f t="shared" si="12"/>
        <v/>
      </c>
      <c r="E788" s="196"/>
    </row>
    <row r="789" ht="20.1" hidden="1" customHeight="1" spans="1:5">
      <c r="A789" s="196" t="s">
        <v>753</v>
      </c>
      <c r="B789" s="155"/>
      <c r="C789" s="155"/>
      <c r="D789" s="152" t="str">
        <f t="shared" si="12"/>
        <v/>
      </c>
      <c r="E789" s="196"/>
    </row>
    <row r="790" ht="20.1" hidden="1" customHeight="1" spans="1:5">
      <c r="A790" s="196" t="s">
        <v>754</v>
      </c>
      <c r="B790" s="155"/>
      <c r="C790" s="155"/>
      <c r="D790" s="152" t="str">
        <f t="shared" si="12"/>
        <v/>
      </c>
      <c r="E790" s="196"/>
    </row>
    <row r="791" ht="20.1" hidden="1" customHeight="1" spans="1:5">
      <c r="A791" s="196" t="s">
        <v>755</v>
      </c>
      <c r="B791" s="155"/>
      <c r="C791" s="155"/>
      <c r="D791" s="152" t="str">
        <f t="shared" si="12"/>
        <v/>
      </c>
      <c r="E791" s="196"/>
    </row>
    <row r="792" ht="20.1" hidden="1" customHeight="1" spans="1:5">
      <c r="A792" s="196" t="s">
        <v>756</v>
      </c>
      <c r="B792" s="155"/>
      <c r="C792" s="155"/>
      <c r="D792" s="152" t="str">
        <f t="shared" si="12"/>
        <v/>
      </c>
      <c r="E792" s="196"/>
    </row>
    <row r="793" ht="20.1" hidden="1" customHeight="1" spans="1:5">
      <c r="A793" s="196" t="s">
        <v>757</v>
      </c>
      <c r="B793" s="155"/>
      <c r="C793" s="155"/>
      <c r="D793" s="152" t="str">
        <f t="shared" si="12"/>
        <v/>
      </c>
      <c r="E793" s="196"/>
    </row>
    <row r="794" ht="20.1" hidden="1" customHeight="1" spans="1:5">
      <c r="A794" s="196" t="s">
        <v>758</v>
      </c>
      <c r="B794" s="155"/>
      <c r="C794" s="155"/>
      <c r="D794" s="152" t="str">
        <f t="shared" si="12"/>
        <v/>
      </c>
      <c r="E794" s="196"/>
    </row>
    <row r="795" ht="20.1" hidden="1" customHeight="1" spans="1:5">
      <c r="A795" s="196" t="s">
        <v>759</v>
      </c>
      <c r="B795" s="154">
        <f>SUM(B796:B809)</f>
        <v>0</v>
      </c>
      <c r="C795" s="154">
        <f>SUM(C796:C809)</f>
        <v>0</v>
      </c>
      <c r="D795" s="152" t="str">
        <f t="shared" si="12"/>
        <v/>
      </c>
      <c r="E795" s="196"/>
    </row>
    <row r="796" ht="20.1" hidden="1" customHeight="1" spans="1:5">
      <c r="A796" s="196" t="s">
        <v>162</v>
      </c>
      <c r="B796" s="155"/>
      <c r="C796" s="155"/>
      <c r="D796" s="152" t="str">
        <f t="shared" si="12"/>
        <v/>
      </c>
      <c r="E796" s="196"/>
    </row>
    <row r="797" ht="20.1" hidden="1" customHeight="1" spans="1:5">
      <c r="A797" s="196" t="s">
        <v>163</v>
      </c>
      <c r="B797" s="155"/>
      <c r="C797" s="155"/>
      <c r="D797" s="152" t="str">
        <f t="shared" si="12"/>
        <v/>
      </c>
      <c r="E797" s="196"/>
    </row>
    <row r="798" ht="20.1" hidden="1" customHeight="1" spans="1:5">
      <c r="A798" s="196" t="s">
        <v>164</v>
      </c>
      <c r="B798" s="155"/>
      <c r="C798" s="155"/>
      <c r="D798" s="152" t="str">
        <f t="shared" si="12"/>
        <v/>
      </c>
      <c r="E798" s="196"/>
    </row>
    <row r="799" ht="20.1" hidden="1" customHeight="1" spans="1:5">
      <c r="A799" s="196" t="s">
        <v>760</v>
      </c>
      <c r="B799" s="155"/>
      <c r="C799" s="155"/>
      <c r="D799" s="152" t="str">
        <f t="shared" si="12"/>
        <v/>
      </c>
      <c r="E799" s="196"/>
    </row>
    <row r="800" ht="20.1" hidden="1" customHeight="1" spans="1:5">
      <c r="A800" s="196" t="s">
        <v>761</v>
      </c>
      <c r="B800" s="155"/>
      <c r="C800" s="155"/>
      <c r="D800" s="152" t="str">
        <f t="shared" si="12"/>
        <v/>
      </c>
      <c r="E800" s="196"/>
    </row>
    <row r="801" ht="20.1" hidden="1" customHeight="1" spans="1:5">
      <c r="A801" s="196" t="s">
        <v>762</v>
      </c>
      <c r="B801" s="155"/>
      <c r="C801" s="155"/>
      <c r="D801" s="152" t="str">
        <f t="shared" si="12"/>
        <v/>
      </c>
      <c r="E801" s="196"/>
    </row>
    <row r="802" ht="20.1" hidden="1" customHeight="1" spans="1:5">
      <c r="A802" s="196" t="s">
        <v>763</v>
      </c>
      <c r="B802" s="155"/>
      <c r="C802" s="155"/>
      <c r="D802" s="152" t="str">
        <f t="shared" si="12"/>
        <v/>
      </c>
      <c r="E802" s="196"/>
    </row>
    <row r="803" ht="20.1" hidden="1" customHeight="1" spans="1:5">
      <c r="A803" s="196" t="s">
        <v>764</v>
      </c>
      <c r="B803" s="155"/>
      <c r="C803" s="155"/>
      <c r="D803" s="152" t="str">
        <f t="shared" si="12"/>
        <v/>
      </c>
      <c r="E803" s="196"/>
    </row>
    <row r="804" ht="20.1" hidden="1" customHeight="1" spans="1:5">
      <c r="A804" s="196" t="s">
        <v>765</v>
      </c>
      <c r="B804" s="155"/>
      <c r="C804" s="155"/>
      <c r="D804" s="152" t="str">
        <f t="shared" si="12"/>
        <v/>
      </c>
      <c r="E804" s="196"/>
    </row>
    <row r="805" ht="20.1" hidden="1" customHeight="1" spans="1:5">
      <c r="A805" s="196" t="s">
        <v>766</v>
      </c>
      <c r="B805" s="155"/>
      <c r="C805" s="155"/>
      <c r="D805" s="152" t="str">
        <f t="shared" si="12"/>
        <v/>
      </c>
      <c r="E805" s="196"/>
    </row>
    <row r="806" ht="20.1" hidden="1" customHeight="1" spans="1:5">
      <c r="A806" s="196" t="s">
        <v>205</v>
      </c>
      <c r="B806" s="155"/>
      <c r="C806" s="155"/>
      <c r="D806" s="152" t="str">
        <f t="shared" si="12"/>
        <v/>
      </c>
      <c r="E806" s="196"/>
    </row>
    <row r="807" ht="20.1" hidden="1" customHeight="1" spans="1:5">
      <c r="A807" s="196" t="s">
        <v>767</v>
      </c>
      <c r="B807" s="155"/>
      <c r="C807" s="155"/>
      <c r="D807" s="152" t="str">
        <f t="shared" si="12"/>
        <v/>
      </c>
      <c r="E807" s="196"/>
    </row>
    <row r="808" ht="20.1" hidden="1" customHeight="1" spans="1:5">
      <c r="A808" s="196" t="s">
        <v>171</v>
      </c>
      <c r="B808" s="155"/>
      <c r="C808" s="155"/>
      <c r="D808" s="152" t="str">
        <f t="shared" si="12"/>
        <v/>
      </c>
      <c r="E808" s="196"/>
    </row>
    <row r="809" ht="20.1" hidden="1" customHeight="1" spans="1:5">
      <c r="A809" s="196" t="s">
        <v>768</v>
      </c>
      <c r="B809" s="155"/>
      <c r="C809" s="155"/>
      <c r="D809" s="152" t="str">
        <f t="shared" si="12"/>
        <v/>
      </c>
      <c r="E809" s="196"/>
    </row>
    <row r="810" ht="20.1" hidden="1" customHeight="1" spans="1:5">
      <c r="A810" s="196" t="s">
        <v>769</v>
      </c>
      <c r="B810" s="155"/>
      <c r="C810" s="155"/>
      <c r="D810" s="152" t="str">
        <f t="shared" si="12"/>
        <v/>
      </c>
      <c r="E810" s="196"/>
    </row>
    <row r="811" ht="20.1" customHeight="1" spans="1:5">
      <c r="A811" s="196" t="s">
        <v>770</v>
      </c>
      <c r="B811" s="154">
        <f>SUM(B812,B824,B825,B828,B829,B830,)</f>
        <v>21815</v>
      </c>
      <c r="C811" s="154">
        <f>SUM(C812,C824,C825,C828,C829,C830,)</f>
        <v>10412</v>
      </c>
      <c r="D811" s="152">
        <f t="shared" si="12"/>
        <v>47.7</v>
      </c>
      <c r="E811" s="196"/>
    </row>
    <row r="812" ht="20.1" customHeight="1" spans="1:5">
      <c r="A812" s="196" t="s">
        <v>771</v>
      </c>
      <c r="B812" s="154">
        <f>SUM(B813:B823)</f>
        <v>1020</v>
      </c>
      <c r="C812" s="154">
        <f>SUM(C813:C823)</f>
        <v>4190</v>
      </c>
      <c r="D812" s="152">
        <f t="shared" si="12"/>
        <v>410.8</v>
      </c>
      <c r="E812" s="196"/>
    </row>
    <row r="813" ht="20.1" customHeight="1" spans="1:5">
      <c r="A813" s="196" t="s">
        <v>772</v>
      </c>
      <c r="B813" s="155">
        <v>248</v>
      </c>
      <c r="C813" s="155">
        <v>3418</v>
      </c>
      <c r="D813" s="152">
        <f t="shared" si="12"/>
        <v>1378.2</v>
      </c>
      <c r="E813" s="196"/>
    </row>
    <row r="814" ht="20.1" customHeight="1" spans="1:5">
      <c r="A814" s="196" t="s">
        <v>773</v>
      </c>
      <c r="B814" s="155"/>
      <c r="C814" s="155"/>
      <c r="D814" s="152" t="str">
        <f t="shared" si="12"/>
        <v/>
      </c>
      <c r="E814" s="196"/>
    </row>
    <row r="815" ht="20.1" customHeight="1" spans="1:5">
      <c r="A815" s="196" t="s">
        <v>774</v>
      </c>
      <c r="B815" s="155"/>
      <c r="C815" s="155"/>
      <c r="D815" s="152" t="str">
        <f t="shared" si="12"/>
        <v/>
      </c>
      <c r="E815" s="196"/>
    </row>
    <row r="816" ht="20.1" customHeight="1" spans="1:5">
      <c r="A816" s="196" t="s">
        <v>775</v>
      </c>
      <c r="B816" s="155">
        <v>772</v>
      </c>
      <c r="C816" s="155">
        <v>772</v>
      </c>
      <c r="D816" s="152">
        <f t="shared" si="12"/>
        <v>100</v>
      </c>
      <c r="E816" s="196"/>
    </row>
    <row r="817" ht="20.1" hidden="1" customHeight="1" spans="1:5">
      <c r="A817" s="196" t="s">
        <v>776</v>
      </c>
      <c r="B817" s="155"/>
      <c r="C817" s="155"/>
      <c r="D817" s="152" t="str">
        <f t="shared" si="12"/>
        <v/>
      </c>
      <c r="E817" s="196"/>
    </row>
    <row r="818" ht="20.1" hidden="1" customHeight="1" spans="1:5">
      <c r="A818" s="196" t="s">
        <v>777</v>
      </c>
      <c r="B818" s="155"/>
      <c r="C818" s="155"/>
      <c r="D818" s="152" t="str">
        <f t="shared" si="12"/>
        <v/>
      </c>
      <c r="E818" s="196"/>
    </row>
    <row r="819" ht="20.1" hidden="1" customHeight="1" spans="1:5">
      <c r="A819" s="196" t="s">
        <v>778</v>
      </c>
      <c r="B819" s="155"/>
      <c r="C819" s="155"/>
      <c r="D819" s="152" t="str">
        <f t="shared" si="12"/>
        <v/>
      </c>
      <c r="E819" s="196"/>
    </row>
    <row r="820" ht="20.1" hidden="1" customHeight="1" spans="1:5">
      <c r="A820" s="196" t="s">
        <v>779</v>
      </c>
      <c r="B820" s="155"/>
      <c r="C820" s="155"/>
      <c r="D820" s="152" t="str">
        <f t="shared" si="12"/>
        <v/>
      </c>
      <c r="E820" s="196"/>
    </row>
    <row r="821" ht="20.1" hidden="1" customHeight="1" spans="1:5">
      <c r="A821" s="196" t="s">
        <v>780</v>
      </c>
      <c r="B821" s="155"/>
      <c r="C821" s="155"/>
      <c r="D821" s="152" t="str">
        <f t="shared" si="12"/>
        <v/>
      </c>
      <c r="E821" s="196"/>
    </row>
    <row r="822" ht="20.1" hidden="1" customHeight="1" spans="1:5">
      <c r="A822" s="196" t="s">
        <v>781</v>
      </c>
      <c r="B822" s="155"/>
      <c r="C822" s="155"/>
      <c r="D822" s="152" t="str">
        <f t="shared" si="12"/>
        <v/>
      </c>
      <c r="E822" s="196"/>
    </row>
    <row r="823" ht="20.1" hidden="1" customHeight="1" spans="1:5">
      <c r="A823" s="196" t="s">
        <v>782</v>
      </c>
      <c r="B823" s="155"/>
      <c r="C823" s="155"/>
      <c r="D823" s="152" t="str">
        <f t="shared" si="12"/>
        <v/>
      </c>
      <c r="E823" s="196"/>
    </row>
    <row r="824" ht="20.1" customHeight="1" spans="1:5">
      <c r="A824" s="196" t="s">
        <v>783</v>
      </c>
      <c r="B824" s="155">
        <v>34</v>
      </c>
      <c r="C824" s="155">
        <v>49</v>
      </c>
      <c r="D824" s="152">
        <f t="shared" si="12"/>
        <v>144.1</v>
      </c>
      <c r="E824" s="196"/>
    </row>
    <row r="825" ht="18.75" customHeight="1" spans="1:5">
      <c r="A825" s="196" t="s">
        <v>784</v>
      </c>
      <c r="B825" s="154">
        <f>SUM(B826:B827)</f>
        <v>20506</v>
      </c>
      <c r="C825" s="154">
        <f>SUM(C826:C827)</f>
        <v>5998</v>
      </c>
      <c r="D825" s="152">
        <f t="shared" si="12"/>
        <v>29.2</v>
      </c>
      <c r="E825" s="196"/>
    </row>
    <row r="826" ht="20.1" customHeight="1" spans="1:5">
      <c r="A826" s="196" t="s">
        <v>785</v>
      </c>
      <c r="B826" s="155"/>
      <c r="C826" s="155"/>
      <c r="D826" s="152" t="str">
        <f t="shared" si="12"/>
        <v/>
      </c>
      <c r="E826" s="196"/>
    </row>
    <row r="827" ht="20.1" customHeight="1" spans="1:5">
      <c r="A827" s="196" t="s">
        <v>786</v>
      </c>
      <c r="B827" s="155">
        <v>20506</v>
      </c>
      <c r="C827" s="155">
        <v>5998</v>
      </c>
      <c r="D827" s="152">
        <f t="shared" si="12"/>
        <v>29.2</v>
      </c>
      <c r="E827" s="196"/>
    </row>
    <row r="828" ht="20.1" customHeight="1" spans="1:5">
      <c r="A828" s="196" t="s">
        <v>787</v>
      </c>
      <c r="B828" s="155">
        <v>123</v>
      </c>
      <c r="C828" s="155"/>
      <c r="D828" s="152">
        <f t="shared" si="12"/>
        <v>0</v>
      </c>
      <c r="E828" s="196"/>
    </row>
    <row r="829" ht="20.1" customHeight="1" spans="1:5">
      <c r="A829" s="196" t="s">
        <v>788</v>
      </c>
      <c r="B829" s="155">
        <v>132</v>
      </c>
      <c r="C829" s="155">
        <v>175</v>
      </c>
      <c r="D829" s="152">
        <f t="shared" si="12"/>
        <v>132.6</v>
      </c>
      <c r="E829" s="196"/>
    </row>
    <row r="830" ht="20.1" customHeight="1" spans="1:5">
      <c r="A830" s="196" t="s">
        <v>789</v>
      </c>
      <c r="B830" s="155"/>
      <c r="C830" s="155"/>
      <c r="D830" s="152" t="str">
        <f t="shared" si="12"/>
        <v/>
      </c>
      <c r="E830" s="196"/>
    </row>
    <row r="831" ht="20.1" customHeight="1" spans="1:5">
      <c r="A831" s="196" t="s">
        <v>790</v>
      </c>
      <c r="B831" s="154">
        <f>SUM(B832,B857,B885,B912,B923,B934,B940,B947,B954,B958,)</f>
        <v>3356</v>
      </c>
      <c r="C831" s="154">
        <f>SUM(C832,C857,C885,C912,C923,C934,C940,C947,C954,C958,)</f>
        <v>7240</v>
      </c>
      <c r="D831" s="152">
        <f t="shared" si="12"/>
        <v>215.7</v>
      </c>
      <c r="E831" s="196"/>
    </row>
    <row r="832" ht="20.1" customHeight="1" spans="1:5">
      <c r="A832" s="196" t="s">
        <v>791</v>
      </c>
      <c r="B832" s="154">
        <f>SUM(B833:B856)</f>
        <v>3330</v>
      </c>
      <c r="C832" s="154">
        <f>SUM(C833:C856)</f>
        <v>7240</v>
      </c>
      <c r="D832" s="152">
        <f t="shared" si="12"/>
        <v>217.4</v>
      </c>
      <c r="E832" s="196"/>
    </row>
    <row r="833" ht="20.1" customHeight="1" spans="1:5">
      <c r="A833" s="196" t="s">
        <v>772</v>
      </c>
      <c r="B833" s="155">
        <v>3221</v>
      </c>
      <c r="C833" s="155">
        <v>7153</v>
      </c>
      <c r="D833" s="152">
        <f t="shared" si="12"/>
        <v>222.1</v>
      </c>
      <c r="E833" s="196"/>
    </row>
    <row r="834" ht="20.1" hidden="1" customHeight="1" spans="1:5">
      <c r="A834" s="196" t="s">
        <v>773</v>
      </c>
      <c r="B834" s="155"/>
      <c r="C834" s="155"/>
      <c r="D834" s="152" t="str">
        <f t="shared" si="12"/>
        <v/>
      </c>
      <c r="E834" s="196"/>
    </row>
    <row r="835" ht="20.1" hidden="1" customHeight="1" spans="1:5">
      <c r="A835" s="196" t="s">
        <v>774</v>
      </c>
      <c r="B835" s="155"/>
      <c r="C835" s="155"/>
      <c r="D835" s="152" t="str">
        <f t="shared" si="12"/>
        <v/>
      </c>
      <c r="E835" s="196"/>
    </row>
    <row r="836" ht="20.1" hidden="1" customHeight="1" spans="1:5">
      <c r="A836" s="196" t="s">
        <v>792</v>
      </c>
      <c r="B836" s="155"/>
      <c r="C836" s="155"/>
      <c r="D836" s="152" t="str">
        <f t="shared" si="12"/>
        <v/>
      </c>
      <c r="E836" s="196"/>
    </row>
    <row r="837" ht="20.1" hidden="1" customHeight="1" spans="1:5">
      <c r="A837" s="196" t="s">
        <v>793</v>
      </c>
      <c r="B837" s="155"/>
      <c r="C837" s="155"/>
      <c r="D837" s="152" t="str">
        <f t="shared" si="12"/>
        <v/>
      </c>
      <c r="E837" s="196"/>
    </row>
    <row r="838" ht="20.1" hidden="1" customHeight="1" spans="1:5">
      <c r="A838" s="196" t="s">
        <v>794</v>
      </c>
      <c r="B838" s="155"/>
      <c r="C838" s="155"/>
      <c r="D838" s="152" t="str">
        <f t="shared" si="12"/>
        <v/>
      </c>
      <c r="E838" s="196"/>
    </row>
    <row r="839" ht="20.1" hidden="1" customHeight="1" spans="1:5">
      <c r="A839" s="196" t="s">
        <v>795</v>
      </c>
      <c r="B839" s="155"/>
      <c r="C839" s="155"/>
      <c r="D839" s="152" t="str">
        <f t="shared" ref="D839:D902" si="13">IF(B839=0,"",ROUND(C839/B839*100,1))</f>
        <v/>
      </c>
      <c r="E839" s="196"/>
    </row>
    <row r="840" ht="20.1" hidden="1" customHeight="1" spans="1:5">
      <c r="A840" s="196" t="s">
        <v>796</v>
      </c>
      <c r="B840" s="155"/>
      <c r="C840" s="155"/>
      <c r="D840" s="152" t="str">
        <f t="shared" si="13"/>
        <v/>
      </c>
      <c r="E840" s="196"/>
    </row>
    <row r="841" ht="20.1" hidden="1" customHeight="1" spans="1:5">
      <c r="A841" s="196" t="s">
        <v>797</v>
      </c>
      <c r="B841" s="155"/>
      <c r="C841" s="155"/>
      <c r="D841" s="152" t="str">
        <f t="shared" si="13"/>
        <v/>
      </c>
      <c r="E841" s="196"/>
    </row>
    <row r="842" ht="20.1" hidden="1" customHeight="1" spans="1:5">
      <c r="A842" s="196" t="s">
        <v>798</v>
      </c>
      <c r="B842" s="155"/>
      <c r="C842" s="155"/>
      <c r="D842" s="152" t="str">
        <f t="shared" si="13"/>
        <v/>
      </c>
      <c r="E842" s="196"/>
    </row>
    <row r="843" ht="20.1" customHeight="1" spans="1:5">
      <c r="A843" s="196" t="s">
        <v>799</v>
      </c>
      <c r="B843" s="155">
        <v>14</v>
      </c>
      <c r="C843" s="155"/>
      <c r="D843" s="152">
        <f t="shared" si="13"/>
        <v>0</v>
      </c>
      <c r="E843" s="196"/>
    </row>
    <row r="844" ht="20.1" hidden="1" customHeight="1" spans="1:5">
      <c r="A844" s="196" t="s">
        <v>800</v>
      </c>
      <c r="B844" s="155"/>
      <c r="C844" s="155"/>
      <c r="D844" s="152" t="str">
        <f t="shared" si="13"/>
        <v/>
      </c>
      <c r="E844" s="196"/>
    </row>
    <row r="845" ht="20.1" hidden="1" customHeight="1" spans="1:5">
      <c r="A845" s="196" t="s">
        <v>801</v>
      </c>
      <c r="B845" s="155"/>
      <c r="C845" s="155"/>
      <c r="D845" s="152" t="str">
        <f t="shared" si="13"/>
        <v/>
      </c>
      <c r="E845" s="196"/>
    </row>
    <row r="846" ht="20.1" hidden="1" customHeight="1" spans="1:5">
      <c r="A846" s="196" t="s">
        <v>802</v>
      </c>
      <c r="B846" s="155"/>
      <c r="C846" s="155"/>
      <c r="D846" s="152" t="str">
        <f t="shared" si="13"/>
        <v/>
      </c>
      <c r="E846" s="196"/>
    </row>
    <row r="847" ht="20.1" hidden="1" customHeight="1" spans="1:5">
      <c r="A847" s="196" t="s">
        <v>803</v>
      </c>
      <c r="B847" s="155"/>
      <c r="C847" s="155"/>
      <c r="D847" s="152" t="str">
        <f t="shared" si="13"/>
        <v/>
      </c>
      <c r="E847" s="196"/>
    </row>
    <row r="848" ht="20.1" customHeight="1" spans="1:5">
      <c r="A848" s="196" t="s">
        <v>804</v>
      </c>
      <c r="B848" s="155">
        <v>90</v>
      </c>
      <c r="C848" s="155">
        <v>87</v>
      </c>
      <c r="D848" s="152">
        <f t="shared" si="13"/>
        <v>96.7</v>
      </c>
      <c r="E848" s="196"/>
    </row>
    <row r="849" ht="20.1" hidden="1" customHeight="1" spans="1:5">
      <c r="A849" s="196" t="s">
        <v>805</v>
      </c>
      <c r="B849" s="155"/>
      <c r="C849" s="155"/>
      <c r="D849" s="152" t="str">
        <f t="shared" si="13"/>
        <v/>
      </c>
      <c r="E849" s="196"/>
    </row>
    <row r="850" ht="20.1" hidden="1" customHeight="1" spans="1:5">
      <c r="A850" s="196" t="s">
        <v>806</v>
      </c>
      <c r="B850" s="155"/>
      <c r="C850" s="155"/>
      <c r="D850" s="152" t="str">
        <f t="shared" si="13"/>
        <v/>
      </c>
      <c r="E850" s="196"/>
    </row>
    <row r="851" ht="20.1" hidden="1" customHeight="1" spans="1:5">
      <c r="A851" s="196" t="s">
        <v>807</v>
      </c>
      <c r="B851" s="155"/>
      <c r="C851" s="155"/>
      <c r="D851" s="152" t="str">
        <f t="shared" si="13"/>
        <v/>
      </c>
      <c r="E851" s="196"/>
    </row>
    <row r="852" ht="20.1" hidden="1" customHeight="1" spans="1:5">
      <c r="A852" s="196" t="s">
        <v>808</v>
      </c>
      <c r="B852" s="155"/>
      <c r="C852" s="155"/>
      <c r="D852" s="152" t="str">
        <f t="shared" si="13"/>
        <v/>
      </c>
      <c r="E852" s="196"/>
    </row>
    <row r="853" ht="20.1" hidden="1" customHeight="1" spans="1:5">
      <c r="A853" s="196" t="s">
        <v>809</v>
      </c>
      <c r="B853" s="155"/>
      <c r="C853" s="155"/>
      <c r="D853" s="152" t="str">
        <f t="shared" si="13"/>
        <v/>
      </c>
      <c r="E853" s="196"/>
    </row>
    <row r="854" ht="20.1" hidden="1" customHeight="1" spans="1:5">
      <c r="A854" s="196" t="s">
        <v>810</v>
      </c>
      <c r="B854" s="155"/>
      <c r="C854" s="155"/>
      <c r="D854" s="152" t="str">
        <f t="shared" si="13"/>
        <v/>
      </c>
      <c r="E854" s="196"/>
    </row>
    <row r="855" ht="20.1" hidden="1" customHeight="1" spans="1:5">
      <c r="A855" s="196" t="s">
        <v>811</v>
      </c>
      <c r="B855" s="155"/>
      <c r="C855" s="155"/>
      <c r="D855" s="152" t="str">
        <f t="shared" si="13"/>
        <v/>
      </c>
      <c r="E855" s="196"/>
    </row>
    <row r="856" ht="20.1" customHeight="1" spans="1:5">
      <c r="A856" s="196" t="s">
        <v>812</v>
      </c>
      <c r="B856" s="155">
        <v>5</v>
      </c>
      <c r="C856" s="155"/>
      <c r="D856" s="152">
        <f t="shared" si="13"/>
        <v>0</v>
      </c>
      <c r="E856" s="196"/>
    </row>
    <row r="857" ht="20.1" hidden="1" customHeight="1" spans="1:5">
      <c r="A857" s="196" t="s">
        <v>813</v>
      </c>
      <c r="B857" s="154">
        <f>SUM(B858:B884)</f>
        <v>0</v>
      </c>
      <c r="C857" s="154">
        <f>SUM(C858:C884)</f>
        <v>0</v>
      </c>
      <c r="D857" s="152" t="str">
        <f t="shared" si="13"/>
        <v/>
      </c>
      <c r="E857" s="196"/>
    </row>
    <row r="858" ht="20.1" hidden="1" customHeight="1" spans="1:5">
      <c r="A858" s="196" t="s">
        <v>772</v>
      </c>
      <c r="B858" s="155"/>
      <c r="C858" s="155"/>
      <c r="D858" s="152" t="str">
        <f t="shared" si="13"/>
        <v/>
      </c>
      <c r="E858" s="196"/>
    </row>
    <row r="859" ht="20.1" hidden="1" customHeight="1" spans="1:5">
      <c r="A859" s="196" t="s">
        <v>773</v>
      </c>
      <c r="B859" s="155"/>
      <c r="C859" s="155"/>
      <c r="D859" s="152" t="str">
        <f t="shared" si="13"/>
        <v/>
      </c>
      <c r="E859" s="196"/>
    </row>
    <row r="860" ht="20.1" hidden="1" customHeight="1" spans="1:5">
      <c r="A860" s="196" t="s">
        <v>774</v>
      </c>
      <c r="B860" s="155"/>
      <c r="C860" s="155"/>
      <c r="D860" s="152" t="str">
        <f t="shared" si="13"/>
        <v/>
      </c>
      <c r="E860" s="196"/>
    </row>
    <row r="861" ht="20.1" hidden="1" customHeight="1" spans="1:5">
      <c r="A861" s="196" t="s">
        <v>814</v>
      </c>
      <c r="B861" s="155"/>
      <c r="C861" s="155"/>
      <c r="D861" s="152" t="str">
        <f t="shared" si="13"/>
        <v/>
      </c>
      <c r="E861" s="196"/>
    </row>
    <row r="862" ht="20.1" hidden="1" customHeight="1" spans="1:5">
      <c r="A862" s="196" t="s">
        <v>815</v>
      </c>
      <c r="B862" s="155"/>
      <c r="C862" s="155"/>
      <c r="D862" s="152" t="str">
        <f t="shared" si="13"/>
        <v/>
      </c>
      <c r="E862" s="196"/>
    </row>
    <row r="863" ht="20.1" hidden="1" customHeight="1" spans="1:5">
      <c r="A863" s="196" t="s">
        <v>816</v>
      </c>
      <c r="B863" s="155"/>
      <c r="C863" s="155"/>
      <c r="D863" s="152" t="str">
        <f t="shared" si="13"/>
        <v/>
      </c>
      <c r="E863" s="196"/>
    </row>
    <row r="864" ht="20.1" hidden="1" customHeight="1" spans="1:5">
      <c r="A864" s="196" t="s">
        <v>817</v>
      </c>
      <c r="B864" s="155"/>
      <c r="C864" s="155"/>
      <c r="D864" s="152" t="str">
        <f t="shared" si="13"/>
        <v/>
      </c>
      <c r="E864" s="196"/>
    </row>
    <row r="865" ht="20.1" hidden="1" customHeight="1" spans="1:5">
      <c r="A865" s="196" t="s">
        <v>818</v>
      </c>
      <c r="B865" s="155"/>
      <c r="C865" s="155"/>
      <c r="D865" s="152" t="str">
        <f t="shared" si="13"/>
        <v/>
      </c>
      <c r="E865" s="196"/>
    </row>
    <row r="866" ht="20.1" hidden="1" customHeight="1" spans="1:5">
      <c r="A866" s="196" t="s">
        <v>819</v>
      </c>
      <c r="B866" s="155"/>
      <c r="C866" s="155"/>
      <c r="D866" s="152" t="str">
        <f t="shared" si="13"/>
        <v/>
      </c>
      <c r="E866" s="196"/>
    </row>
    <row r="867" ht="20.1" hidden="1" customHeight="1" spans="1:5">
      <c r="A867" s="196" t="s">
        <v>820</v>
      </c>
      <c r="B867" s="155"/>
      <c r="C867" s="155"/>
      <c r="D867" s="152" t="str">
        <f t="shared" si="13"/>
        <v/>
      </c>
      <c r="E867" s="196"/>
    </row>
    <row r="868" ht="20.1" hidden="1" customHeight="1" spans="1:5">
      <c r="A868" s="196" t="s">
        <v>821</v>
      </c>
      <c r="B868" s="155"/>
      <c r="C868" s="155"/>
      <c r="D868" s="152" t="str">
        <f t="shared" si="13"/>
        <v/>
      </c>
      <c r="E868" s="196"/>
    </row>
    <row r="869" ht="20.1" hidden="1" customHeight="1" spans="1:5">
      <c r="A869" s="196" t="s">
        <v>822</v>
      </c>
      <c r="B869" s="155"/>
      <c r="C869" s="155"/>
      <c r="D869" s="152" t="str">
        <f t="shared" si="13"/>
        <v/>
      </c>
      <c r="E869" s="196"/>
    </row>
    <row r="870" ht="20.1" hidden="1" customHeight="1" spans="1:5">
      <c r="A870" s="196" t="s">
        <v>823</v>
      </c>
      <c r="B870" s="155"/>
      <c r="C870" s="155"/>
      <c r="D870" s="152" t="str">
        <f t="shared" si="13"/>
        <v/>
      </c>
      <c r="E870" s="196"/>
    </row>
    <row r="871" ht="20.1" hidden="1" customHeight="1" spans="1:5">
      <c r="A871" s="196" t="s">
        <v>824</v>
      </c>
      <c r="B871" s="155"/>
      <c r="C871" s="155"/>
      <c r="D871" s="152" t="str">
        <f t="shared" si="13"/>
        <v/>
      </c>
      <c r="E871" s="196"/>
    </row>
    <row r="872" ht="20.1" hidden="1" customHeight="1" spans="1:5">
      <c r="A872" s="196" t="s">
        <v>825</v>
      </c>
      <c r="B872" s="155"/>
      <c r="C872" s="155"/>
      <c r="D872" s="152" t="str">
        <f t="shared" si="13"/>
        <v/>
      </c>
      <c r="E872" s="196"/>
    </row>
    <row r="873" ht="20.1" hidden="1" customHeight="1" spans="1:5">
      <c r="A873" s="196" t="s">
        <v>826</v>
      </c>
      <c r="B873" s="155"/>
      <c r="C873" s="155"/>
      <c r="D873" s="152" t="str">
        <f t="shared" si="13"/>
        <v/>
      </c>
      <c r="E873" s="196"/>
    </row>
    <row r="874" ht="20.1" hidden="1" customHeight="1" spans="1:5">
      <c r="A874" s="196" t="s">
        <v>827</v>
      </c>
      <c r="B874" s="155"/>
      <c r="C874" s="155"/>
      <c r="D874" s="152" t="str">
        <f t="shared" si="13"/>
        <v/>
      </c>
      <c r="E874" s="196"/>
    </row>
    <row r="875" ht="20.1" hidden="1" customHeight="1" spans="1:5">
      <c r="A875" s="196" t="s">
        <v>828</v>
      </c>
      <c r="B875" s="155"/>
      <c r="C875" s="155"/>
      <c r="D875" s="152" t="str">
        <f t="shared" si="13"/>
        <v/>
      </c>
      <c r="E875" s="196"/>
    </row>
    <row r="876" ht="20.1" hidden="1" customHeight="1" spans="1:5">
      <c r="A876" s="196" t="s">
        <v>829</v>
      </c>
      <c r="B876" s="155"/>
      <c r="C876" s="155"/>
      <c r="D876" s="152" t="str">
        <f t="shared" si="13"/>
        <v/>
      </c>
      <c r="E876" s="196"/>
    </row>
    <row r="877" ht="20.1" hidden="1" customHeight="1" spans="1:5">
      <c r="A877" s="196" t="s">
        <v>830</v>
      </c>
      <c r="B877" s="155"/>
      <c r="C877" s="155"/>
      <c r="D877" s="152" t="str">
        <f t="shared" si="13"/>
        <v/>
      </c>
      <c r="E877" s="196"/>
    </row>
    <row r="878" ht="20.25" hidden="1" customHeight="1" spans="1:5">
      <c r="A878" s="196" t="s">
        <v>831</v>
      </c>
      <c r="B878" s="155"/>
      <c r="C878" s="155"/>
      <c r="D878" s="152" t="str">
        <f t="shared" si="13"/>
        <v/>
      </c>
      <c r="E878" s="196"/>
    </row>
    <row r="879" ht="20.1" hidden="1" customHeight="1" spans="1:5">
      <c r="A879" s="196" t="s">
        <v>832</v>
      </c>
      <c r="B879" s="155"/>
      <c r="C879" s="155"/>
      <c r="D879" s="152" t="str">
        <f t="shared" si="13"/>
        <v/>
      </c>
      <c r="E879" s="196"/>
    </row>
    <row r="880" ht="20.1" hidden="1" customHeight="1" spans="1:5">
      <c r="A880" s="196" t="s">
        <v>833</v>
      </c>
      <c r="B880" s="155"/>
      <c r="C880" s="155"/>
      <c r="D880" s="152" t="str">
        <f t="shared" si="13"/>
        <v/>
      </c>
      <c r="E880" s="196"/>
    </row>
    <row r="881" ht="20.1" hidden="1" customHeight="1" spans="1:5">
      <c r="A881" s="196" t="s">
        <v>834</v>
      </c>
      <c r="B881" s="155"/>
      <c r="C881" s="155"/>
      <c r="D881" s="152" t="str">
        <f t="shared" si="13"/>
        <v/>
      </c>
      <c r="E881" s="196"/>
    </row>
    <row r="882" ht="20.1" hidden="1" customHeight="1" spans="1:5">
      <c r="A882" s="196" t="s">
        <v>835</v>
      </c>
      <c r="B882" s="155"/>
      <c r="C882" s="155"/>
      <c r="D882" s="152" t="str">
        <f t="shared" si="13"/>
        <v/>
      </c>
      <c r="E882" s="196"/>
    </row>
    <row r="883" ht="20.1" hidden="1" customHeight="1" spans="1:5">
      <c r="A883" s="196" t="s">
        <v>836</v>
      </c>
      <c r="B883" s="155"/>
      <c r="C883" s="155"/>
      <c r="D883" s="152" t="str">
        <f t="shared" si="13"/>
        <v/>
      </c>
      <c r="E883" s="196"/>
    </row>
    <row r="884" ht="20.1" hidden="1" customHeight="1" spans="1:5">
      <c r="A884" s="196" t="s">
        <v>837</v>
      </c>
      <c r="B884" s="155"/>
      <c r="C884" s="155"/>
      <c r="D884" s="152" t="str">
        <f t="shared" si="13"/>
        <v/>
      </c>
      <c r="E884" s="196"/>
    </row>
    <row r="885" ht="20.1" customHeight="1" spans="1:5">
      <c r="A885" s="196" t="s">
        <v>838</v>
      </c>
      <c r="B885" s="154">
        <f>SUM(B886:B911)</f>
        <v>26</v>
      </c>
      <c r="C885" s="154">
        <f>SUM(C886:C911)</f>
        <v>0</v>
      </c>
      <c r="D885" s="152">
        <f t="shared" si="13"/>
        <v>0</v>
      </c>
      <c r="E885" s="196"/>
    </row>
    <row r="886" ht="20.1" hidden="1" customHeight="1" spans="1:5">
      <c r="A886" s="196" t="s">
        <v>772</v>
      </c>
      <c r="B886" s="155"/>
      <c r="C886" s="155"/>
      <c r="D886" s="152" t="str">
        <f t="shared" si="13"/>
        <v/>
      </c>
      <c r="E886" s="196"/>
    </row>
    <row r="887" ht="20.1" hidden="1" customHeight="1" spans="1:5">
      <c r="A887" s="196" t="s">
        <v>773</v>
      </c>
      <c r="B887" s="155"/>
      <c r="C887" s="155"/>
      <c r="D887" s="152" t="str">
        <f t="shared" si="13"/>
        <v/>
      </c>
      <c r="E887" s="196"/>
    </row>
    <row r="888" ht="20.1" hidden="1" customHeight="1" spans="1:5">
      <c r="A888" s="196" t="s">
        <v>774</v>
      </c>
      <c r="B888" s="155"/>
      <c r="C888" s="155"/>
      <c r="D888" s="152" t="str">
        <f t="shared" si="13"/>
        <v/>
      </c>
      <c r="E888" s="196"/>
    </row>
    <row r="889" ht="20.1" hidden="1" customHeight="1" spans="1:5">
      <c r="A889" s="196" t="s">
        <v>839</v>
      </c>
      <c r="B889" s="155"/>
      <c r="C889" s="155"/>
      <c r="D889" s="152" t="str">
        <f t="shared" si="13"/>
        <v/>
      </c>
      <c r="E889" s="196"/>
    </row>
    <row r="890" ht="20.1" hidden="1" customHeight="1" spans="1:5">
      <c r="A890" s="196" t="s">
        <v>840</v>
      </c>
      <c r="B890" s="155"/>
      <c r="C890" s="155"/>
      <c r="D890" s="152" t="str">
        <f t="shared" si="13"/>
        <v/>
      </c>
      <c r="E890" s="196"/>
    </row>
    <row r="891" ht="20.1" hidden="1" customHeight="1" spans="1:5">
      <c r="A891" s="196" t="s">
        <v>841</v>
      </c>
      <c r="B891" s="155"/>
      <c r="C891" s="155"/>
      <c r="D891" s="152" t="str">
        <f t="shared" si="13"/>
        <v/>
      </c>
      <c r="E891" s="196"/>
    </row>
    <row r="892" ht="20.1" hidden="1" customHeight="1" spans="1:5">
      <c r="A892" s="196" t="s">
        <v>842</v>
      </c>
      <c r="B892" s="155"/>
      <c r="C892" s="155"/>
      <c r="D892" s="152" t="str">
        <f t="shared" si="13"/>
        <v/>
      </c>
      <c r="E892" s="196"/>
    </row>
    <row r="893" ht="20.1" hidden="1" customHeight="1" spans="1:5">
      <c r="A893" s="196" t="s">
        <v>843</v>
      </c>
      <c r="B893" s="155"/>
      <c r="C893" s="155"/>
      <c r="D893" s="152" t="str">
        <f t="shared" si="13"/>
        <v/>
      </c>
      <c r="E893" s="196"/>
    </row>
    <row r="894" ht="20.1" hidden="1" customHeight="1" spans="1:5">
      <c r="A894" s="196" t="s">
        <v>844</v>
      </c>
      <c r="B894" s="155"/>
      <c r="C894" s="155"/>
      <c r="D894" s="152" t="str">
        <f t="shared" si="13"/>
        <v/>
      </c>
      <c r="E894" s="196"/>
    </row>
    <row r="895" ht="20.1" hidden="1" customHeight="1" spans="1:5">
      <c r="A895" s="196" t="s">
        <v>845</v>
      </c>
      <c r="B895" s="155"/>
      <c r="C895" s="155"/>
      <c r="D895" s="152" t="str">
        <f t="shared" si="13"/>
        <v/>
      </c>
      <c r="E895" s="196"/>
    </row>
    <row r="896" ht="20.1" hidden="1" customHeight="1" spans="1:5">
      <c r="A896" s="196" t="s">
        <v>846</v>
      </c>
      <c r="B896" s="155"/>
      <c r="C896" s="155"/>
      <c r="D896" s="152" t="str">
        <f t="shared" si="13"/>
        <v/>
      </c>
      <c r="E896" s="196"/>
    </row>
    <row r="897" ht="20.1" hidden="1" customHeight="1" spans="1:5">
      <c r="A897" s="196" t="s">
        <v>847</v>
      </c>
      <c r="B897" s="155"/>
      <c r="C897" s="155"/>
      <c r="D897" s="152" t="str">
        <f t="shared" si="13"/>
        <v/>
      </c>
      <c r="E897" s="196"/>
    </row>
    <row r="898" ht="20.1" hidden="1" customHeight="1" spans="1:5">
      <c r="A898" s="196" t="s">
        <v>848</v>
      </c>
      <c r="B898" s="155"/>
      <c r="C898" s="155"/>
      <c r="D898" s="152" t="str">
        <f t="shared" si="13"/>
        <v/>
      </c>
      <c r="E898" s="196"/>
    </row>
    <row r="899" ht="20.1" hidden="1" customHeight="1" spans="1:5">
      <c r="A899" s="196" t="s">
        <v>849</v>
      </c>
      <c r="B899" s="155"/>
      <c r="C899" s="155"/>
      <c r="D899" s="152" t="str">
        <f t="shared" si="13"/>
        <v/>
      </c>
      <c r="E899" s="196"/>
    </row>
    <row r="900" ht="20.1" hidden="1" customHeight="1" spans="1:5">
      <c r="A900" s="196" t="s">
        <v>850</v>
      </c>
      <c r="B900" s="155"/>
      <c r="C900" s="155"/>
      <c r="D900" s="152" t="str">
        <f t="shared" si="13"/>
        <v/>
      </c>
      <c r="E900" s="196"/>
    </row>
    <row r="901" ht="20.1" customHeight="1" spans="1:5">
      <c r="A901" s="196" t="s">
        <v>851</v>
      </c>
      <c r="B901" s="155">
        <v>26</v>
      </c>
      <c r="C901" s="155"/>
      <c r="D901" s="152">
        <f t="shared" si="13"/>
        <v>0</v>
      </c>
      <c r="E901" s="196"/>
    </row>
    <row r="902" ht="20.1" hidden="1" customHeight="1" spans="1:5">
      <c r="A902" s="196" t="s">
        <v>852</v>
      </c>
      <c r="B902" s="155"/>
      <c r="C902" s="155"/>
      <c r="D902" s="152" t="str">
        <f t="shared" si="13"/>
        <v/>
      </c>
      <c r="E902" s="196"/>
    </row>
    <row r="903" ht="20.1" hidden="1" customHeight="1" spans="1:5">
      <c r="A903" s="196" t="s">
        <v>853</v>
      </c>
      <c r="B903" s="155"/>
      <c r="C903" s="155"/>
      <c r="D903" s="152" t="str">
        <f t="shared" ref="D903:D966" si="14">IF(B903=0,"",ROUND(C903/B903*100,1))</f>
        <v/>
      </c>
      <c r="E903" s="196"/>
    </row>
    <row r="904" ht="20.1" hidden="1" customHeight="1" spans="1:5">
      <c r="A904" s="196" t="s">
        <v>854</v>
      </c>
      <c r="B904" s="155"/>
      <c r="C904" s="155"/>
      <c r="D904" s="152" t="str">
        <f t="shared" si="14"/>
        <v/>
      </c>
      <c r="E904" s="196"/>
    </row>
    <row r="905" ht="20.1" hidden="1" customHeight="1" spans="1:5">
      <c r="A905" s="196" t="s">
        <v>855</v>
      </c>
      <c r="B905" s="155"/>
      <c r="C905" s="155"/>
      <c r="D905" s="152" t="str">
        <f t="shared" si="14"/>
        <v/>
      </c>
      <c r="E905" s="196"/>
    </row>
    <row r="906" ht="20.1" hidden="1" customHeight="1" spans="1:5">
      <c r="A906" s="196" t="s">
        <v>856</v>
      </c>
      <c r="B906" s="155"/>
      <c r="C906" s="155"/>
      <c r="D906" s="152" t="str">
        <f t="shared" si="14"/>
        <v/>
      </c>
      <c r="E906" s="196"/>
    </row>
    <row r="907" ht="20.1" hidden="1" customHeight="1" spans="1:5">
      <c r="A907" s="196" t="s">
        <v>857</v>
      </c>
      <c r="B907" s="155"/>
      <c r="C907" s="155"/>
      <c r="D907" s="152" t="str">
        <f t="shared" si="14"/>
        <v/>
      </c>
      <c r="E907" s="196"/>
    </row>
    <row r="908" ht="20.1" hidden="1" customHeight="1" spans="1:5">
      <c r="A908" s="196" t="s">
        <v>830</v>
      </c>
      <c r="B908" s="155"/>
      <c r="C908" s="155"/>
      <c r="D908" s="152" t="str">
        <f t="shared" si="14"/>
        <v/>
      </c>
      <c r="E908" s="196"/>
    </row>
    <row r="909" ht="20.1" hidden="1" customHeight="1" spans="1:5">
      <c r="A909" s="196" t="s">
        <v>858</v>
      </c>
      <c r="B909" s="155"/>
      <c r="C909" s="155"/>
      <c r="D909" s="152" t="str">
        <f t="shared" si="14"/>
        <v/>
      </c>
      <c r="E909" s="196"/>
    </row>
    <row r="910" ht="20.1" hidden="1" customHeight="1" spans="1:5">
      <c r="A910" s="196" t="s">
        <v>859</v>
      </c>
      <c r="B910" s="155"/>
      <c r="C910" s="155"/>
      <c r="D910" s="152" t="str">
        <f t="shared" si="14"/>
        <v/>
      </c>
      <c r="E910" s="196"/>
    </row>
    <row r="911" ht="20.1" hidden="1" customHeight="1" spans="1:5">
      <c r="A911" s="196" t="s">
        <v>860</v>
      </c>
      <c r="B911" s="155"/>
      <c r="C911" s="155"/>
      <c r="D911" s="152" t="str">
        <f t="shared" si="14"/>
        <v/>
      </c>
      <c r="E911" s="196"/>
    </row>
    <row r="912" ht="20.1" hidden="1" customHeight="1" spans="1:5">
      <c r="A912" s="196" t="s">
        <v>861</v>
      </c>
      <c r="B912" s="154">
        <f>SUM(B913:B922)</f>
        <v>0</v>
      </c>
      <c r="C912" s="154">
        <f>SUM(C913:C922)</f>
        <v>0</v>
      </c>
      <c r="D912" s="152" t="str">
        <f t="shared" si="14"/>
        <v/>
      </c>
      <c r="E912" s="196"/>
    </row>
    <row r="913" ht="20.1" hidden="1" customHeight="1" spans="1:5">
      <c r="A913" s="196" t="s">
        <v>772</v>
      </c>
      <c r="B913" s="155"/>
      <c r="C913" s="155"/>
      <c r="D913" s="152" t="str">
        <f t="shared" si="14"/>
        <v/>
      </c>
      <c r="E913" s="196"/>
    </row>
    <row r="914" ht="20.1" hidden="1" customHeight="1" spans="1:5">
      <c r="A914" s="196" t="s">
        <v>773</v>
      </c>
      <c r="B914" s="155"/>
      <c r="C914" s="155"/>
      <c r="D914" s="152" t="str">
        <f t="shared" si="14"/>
        <v/>
      </c>
      <c r="E914" s="196"/>
    </row>
    <row r="915" ht="20.1" hidden="1" customHeight="1" spans="1:5">
      <c r="A915" s="196" t="s">
        <v>774</v>
      </c>
      <c r="B915" s="155"/>
      <c r="C915" s="155"/>
      <c r="D915" s="152" t="str">
        <f t="shared" si="14"/>
        <v/>
      </c>
      <c r="E915" s="196"/>
    </row>
    <row r="916" ht="20.1" hidden="1" customHeight="1" spans="1:5">
      <c r="A916" s="196" t="s">
        <v>862</v>
      </c>
      <c r="B916" s="155"/>
      <c r="C916" s="155"/>
      <c r="D916" s="152" t="str">
        <f t="shared" si="14"/>
        <v/>
      </c>
      <c r="E916" s="196"/>
    </row>
    <row r="917" ht="20.1" hidden="1" customHeight="1" spans="1:5">
      <c r="A917" s="196" t="s">
        <v>863</v>
      </c>
      <c r="B917" s="155"/>
      <c r="C917" s="155"/>
      <c r="D917" s="152" t="str">
        <f t="shared" si="14"/>
        <v/>
      </c>
      <c r="E917" s="196"/>
    </row>
    <row r="918" ht="20.1" hidden="1" customHeight="1" spans="1:5">
      <c r="A918" s="196" t="s">
        <v>864</v>
      </c>
      <c r="B918" s="155"/>
      <c r="C918" s="155"/>
      <c r="D918" s="152" t="str">
        <f t="shared" si="14"/>
        <v/>
      </c>
      <c r="E918" s="196"/>
    </row>
    <row r="919" ht="20.1" hidden="1" customHeight="1" spans="1:5">
      <c r="A919" s="196" t="s">
        <v>865</v>
      </c>
      <c r="B919" s="155"/>
      <c r="C919" s="155"/>
      <c r="D919" s="152" t="str">
        <f t="shared" si="14"/>
        <v/>
      </c>
      <c r="E919" s="196"/>
    </row>
    <row r="920" ht="20.1" hidden="1" customHeight="1" spans="1:5">
      <c r="A920" s="196" t="s">
        <v>866</v>
      </c>
      <c r="B920" s="155"/>
      <c r="C920" s="155"/>
      <c r="D920" s="152" t="str">
        <f t="shared" si="14"/>
        <v/>
      </c>
      <c r="E920" s="196"/>
    </row>
    <row r="921" ht="20.1" hidden="1" customHeight="1" spans="1:5">
      <c r="A921" s="196" t="s">
        <v>867</v>
      </c>
      <c r="B921" s="155"/>
      <c r="C921" s="155"/>
      <c r="D921" s="152" t="str">
        <f t="shared" si="14"/>
        <v/>
      </c>
      <c r="E921" s="196"/>
    </row>
    <row r="922" ht="20.1" hidden="1" customHeight="1" spans="1:5">
      <c r="A922" s="196" t="s">
        <v>868</v>
      </c>
      <c r="B922" s="155"/>
      <c r="C922" s="155"/>
      <c r="D922" s="152" t="str">
        <f t="shared" si="14"/>
        <v/>
      </c>
      <c r="E922" s="196"/>
    </row>
    <row r="923" ht="20.1" hidden="1" customHeight="1" spans="1:5">
      <c r="A923" s="196" t="s">
        <v>869</v>
      </c>
      <c r="B923" s="154">
        <f>SUM(B924:B933)</f>
        <v>0</v>
      </c>
      <c r="C923" s="154">
        <f>SUM(C924:C933)</f>
        <v>0</v>
      </c>
      <c r="D923" s="152" t="str">
        <f t="shared" si="14"/>
        <v/>
      </c>
      <c r="E923" s="196"/>
    </row>
    <row r="924" ht="20.1" hidden="1" customHeight="1" spans="1:5">
      <c r="A924" s="196" t="s">
        <v>772</v>
      </c>
      <c r="B924" s="155"/>
      <c r="C924" s="155"/>
      <c r="D924" s="152" t="str">
        <f t="shared" si="14"/>
        <v/>
      </c>
      <c r="E924" s="196"/>
    </row>
    <row r="925" ht="20.1" hidden="1" customHeight="1" spans="1:5">
      <c r="A925" s="196" t="s">
        <v>773</v>
      </c>
      <c r="B925" s="155"/>
      <c r="C925" s="155"/>
      <c r="D925" s="152" t="str">
        <f t="shared" si="14"/>
        <v/>
      </c>
      <c r="E925" s="196"/>
    </row>
    <row r="926" ht="20.1" hidden="1" customHeight="1" spans="1:5">
      <c r="A926" s="196" t="s">
        <v>774</v>
      </c>
      <c r="B926" s="155"/>
      <c r="C926" s="155"/>
      <c r="D926" s="152" t="str">
        <f t="shared" si="14"/>
        <v/>
      </c>
      <c r="E926" s="196"/>
    </row>
    <row r="927" ht="20.1" hidden="1" customHeight="1" spans="1:5">
      <c r="A927" s="196" t="s">
        <v>870</v>
      </c>
      <c r="B927" s="155"/>
      <c r="C927" s="155"/>
      <c r="D927" s="152" t="str">
        <f t="shared" si="14"/>
        <v/>
      </c>
      <c r="E927" s="196"/>
    </row>
    <row r="928" ht="20.1" hidden="1" customHeight="1" spans="1:5">
      <c r="A928" s="196" t="s">
        <v>871</v>
      </c>
      <c r="B928" s="155"/>
      <c r="C928" s="155"/>
      <c r="D928" s="152" t="str">
        <f t="shared" si="14"/>
        <v/>
      </c>
      <c r="E928" s="196"/>
    </row>
    <row r="929" ht="20.1" hidden="1" customHeight="1" spans="1:5">
      <c r="A929" s="196" t="s">
        <v>872</v>
      </c>
      <c r="B929" s="155"/>
      <c r="C929" s="155"/>
      <c r="D929" s="152" t="str">
        <f t="shared" si="14"/>
        <v/>
      </c>
      <c r="E929" s="196"/>
    </row>
    <row r="930" ht="20.1" hidden="1" customHeight="1" spans="1:5">
      <c r="A930" s="196" t="s">
        <v>873</v>
      </c>
      <c r="B930" s="155"/>
      <c r="C930" s="155"/>
      <c r="D930" s="152" t="str">
        <f t="shared" si="14"/>
        <v/>
      </c>
      <c r="E930" s="196"/>
    </row>
    <row r="931" ht="20.1" hidden="1" customHeight="1" spans="1:5">
      <c r="A931" s="196" t="s">
        <v>874</v>
      </c>
      <c r="B931" s="155"/>
      <c r="C931" s="155"/>
      <c r="D931" s="152" t="str">
        <f t="shared" si="14"/>
        <v/>
      </c>
      <c r="E931" s="196"/>
    </row>
    <row r="932" ht="20.1" hidden="1" customHeight="1" spans="1:5">
      <c r="A932" s="196" t="s">
        <v>875</v>
      </c>
      <c r="B932" s="155"/>
      <c r="C932" s="155"/>
      <c r="D932" s="152" t="str">
        <f t="shared" si="14"/>
        <v/>
      </c>
      <c r="E932" s="196"/>
    </row>
    <row r="933" ht="20.1" hidden="1" customHeight="1" spans="1:5">
      <c r="A933" s="196" t="s">
        <v>876</v>
      </c>
      <c r="B933" s="155"/>
      <c r="C933" s="155"/>
      <c r="D933" s="152" t="str">
        <f t="shared" si="14"/>
        <v/>
      </c>
      <c r="E933" s="196"/>
    </row>
    <row r="934" ht="20.1" hidden="1" customHeight="1" spans="1:5">
      <c r="A934" s="196" t="s">
        <v>877</v>
      </c>
      <c r="B934" s="154">
        <f>SUM(B935:B939)</f>
        <v>0</v>
      </c>
      <c r="C934" s="154">
        <f>SUM(C935:C939)</f>
        <v>0</v>
      </c>
      <c r="D934" s="152" t="str">
        <f t="shared" si="14"/>
        <v/>
      </c>
      <c r="E934" s="196"/>
    </row>
    <row r="935" ht="20.1" hidden="1" customHeight="1" spans="1:5">
      <c r="A935" s="196" t="s">
        <v>878</v>
      </c>
      <c r="B935" s="155"/>
      <c r="C935" s="155"/>
      <c r="D935" s="152" t="str">
        <f t="shared" si="14"/>
        <v/>
      </c>
      <c r="E935" s="196"/>
    </row>
    <row r="936" ht="20.1" hidden="1" customHeight="1" spans="1:5">
      <c r="A936" s="196" t="s">
        <v>879</v>
      </c>
      <c r="B936" s="155"/>
      <c r="C936" s="155"/>
      <c r="D936" s="152" t="str">
        <f t="shared" si="14"/>
        <v/>
      </c>
      <c r="E936" s="196"/>
    </row>
    <row r="937" ht="20.1" hidden="1" customHeight="1" spans="1:5">
      <c r="A937" s="196" t="s">
        <v>880</v>
      </c>
      <c r="B937" s="155"/>
      <c r="C937" s="155"/>
      <c r="D937" s="152" t="str">
        <f t="shared" si="14"/>
        <v/>
      </c>
      <c r="E937" s="196"/>
    </row>
    <row r="938" ht="20.1" hidden="1" customHeight="1" spans="1:5">
      <c r="A938" s="196" t="s">
        <v>881</v>
      </c>
      <c r="B938" s="155"/>
      <c r="C938" s="155"/>
      <c r="D938" s="152" t="str">
        <f t="shared" si="14"/>
        <v/>
      </c>
      <c r="E938" s="196"/>
    </row>
    <row r="939" ht="20.1" hidden="1" customHeight="1" spans="1:5">
      <c r="A939" s="196" t="s">
        <v>882</v>
      </c>
      <c r="B939" s="155"/>
      <c r="C939" s="155"/>
      <c r="D939" s="152" t="str">
        <f t="shared" si="14"/>
        <v/>
      </c>
      <c r="E939" s="196"/>
    </row>
    <row r="940" ht="20.1" hidden="1" customHeight="1" spans="1:5">
      <c r="A940" s="196" t="s">
        <v>883</v>
      </c>
      <c r="B940" s="154">
        <f>SUM(B941:B946)</f>
        <v>0</v>
      </c>
      <c r="C940" s="154">
        <f>SUM(C941:C946)</f>
        <v>0</v>
      </c>
      <c r="D940" s="152" t="str">
        <f t="shared" si="14"/>
        <v/>
      </c>
      <c r="E940" s="196"/>
    </row>
    <row r="941" ht="20.1" hidden="1" customHeight="1" spans="1:5">
      <c r="A941" s="196" t="s">
        <v>884</v>
      </c>
      <c r="B941" s="155"/>
      <c r="C941" s="155"/>
      <c r="D941" s="152" t="str">
        <f t="shared" si="14"/>
        <v/>
      </c>
      <c r="E941" s="196"/>
    </row>
    <row r="942" ht="20.1" hidden="1" customHeight="1" spans="1:5">
      <c r="A942" s="196" t="s">
        <v>885</v>
      </c>
      <c r="B942" s="155"/>
      <c r="C942" s="155"/>
      <c r="D942" s="152" t="str">
        <f t="shared" si="14"/>
        <v/>
      </c>
      <c r="E942" s="196"/>
    </row>
    <row r="943" ht="20.1" hidden="1" customHeight="1" spans="1:5">
      <c r="A943" s="196" t="s">
        <v>886</v>
      </c>
      <c r="B943" s="155"/>
      <c r="C943" s="155"/>
      <c r="D943" s="152" t="str">
        <f t="shared" si="14"/>
        <v/>
      </c>
      <c r="E943" s="196"/>
    </row>
    <row r="944" ht="20.1" hidden="1" customHeight="1" spans="1:5">
      <c r="A944" s="196" t="s">
        <v>887</v>
      </c>
      <c r="B944" s="155"/>
      <c r="C944" s="155"/>
      <c r="D944" s="152" t="str">
        <f t="shared" si="14"/>
        <v/>
      </c>
      <c r="E944" s="196"/>
    </row>
    <row r="945" ht="20.1" hidden="1" customHeight="1" spans="1:5">
      <c r="A945" s="196" t="s">
        <v>888</v>
      </c>
      <c r="B945" s="155"/>
      <c r="C945" s="155"/>
      <c r="D945" s="152" t="str">
        <f t="shared" si="14"/>
        <v/>
      </c>
      <c r="E945" s="196"/>
    </row>
    <row r="946" ht="20.1" hidden="1" customHeight="1" spans="1:5">
      <c r="A946" s="196" t="s">
        <v>889</v>
      </c>
      <c r="B946" s="155"/>
      <c r="C946" s="155"/>
      <c r="D946" s="152" t="str">
        <f t="shared" si="14"/>
        <v/>
      </c>
      <c r="E946" s="196"/>
    </row>
    <row r="947" ht="20.1" hidden="1" customHeight="1" spans="1:5">
      <c r="A947" s="196" t="s">
        <v>890</v>
      </c>
      <c r="B947" s="154">
        <f>SUM(B948:B953)</f>
        <v>0</v>
      </c>
      <c r="C947" s="154">
        <f>SUM(C948:C953)</f>
        <v>0</v>
      </c>
      <c r="D947" s="152" t="str">
        <f t="shared" si="14"/>
        <v/>
      </c>
      <c r="E947" s="196"/>
    </row>
    <row r="948" ht="20.1" hidden="1" customHeight="1" spans="1:5">
      <c r="A948" s="196" t="s">
        <v>891</v>
      </c>
      <c r="B948" s="155"/>
      <c r="C948" s="155"/>
      <c r="D948" s="152" t="str">
        <f t="shared" si="14"/>
        <v/>
      </c>
      <c r="E948" s="196"/>
    </row>
    <row r="949" ht="20.1" hidden="1" customHeight="1" spans="1:5">
      <c r="A949" s="196" t="s">
        <v>892</v>
      </c>
      <c r="B949" s="155"/>
      <c r="C949" s="155"/>
      <c r="D949" s="152" t="str">
        <f t="shared" si="14"/>
        <v/>
      </c>
      <c r="E949" s="196"/>
    </row>
    <row r="950" ht="20.1" hidden="1" customHeight="1" spans="1:5">
      <c r="A950" s="196" t="s">
        <v>893</v>
      </c>
      <c r="B950" s="155"/>
      <c r="C950" s="155"/>
      <c r="D950" s="152" t="str">
        <f t="shared" si="14"/>
        <v/>
      </c>
      <c r="E950" s="196"/>
    </row>
    <row r="951" ht="20.1" hidden="1" customHeight="1" spans="1:5">
      <c r="A951" s="196" t="s">
        <v>894</v>
      </c>
      <c r="B951" s="155"/>
      <c r="C951" s="155"/>
      <c r="D951" s="152" t="str">
        <f t="shared" si="14"/>
        <v/>
      </c>
      <c r="E951" s="196"/>
    </row>
    <row r="952" ht="20.1" hidden="1" customHeight="1" spans="1:5">
      <c r="A952" s="196" t="s">
        <v>895</v>
      </c>
      <c r="B952" s="155"/>
      <c r="C952" s="155"/>
      <c r="D952" s="152" t="str">
        <f t="shared" si="14"/>
        <v/>
      </c>
      <c r="E952" s="196"/>
    </row>
    <row r="953" ht="20.1" hidden="1" customHeight="1" spans="1:5">
      <c r="A953" s="196" t="s">
        <v>896</v>
      </c>
      <c r="B953" s="155"/>
      <c r="C953" s="155"/>
      <c r="D953" s="152" t="str">
        <f t="shared" si="14"/>
        <v/>
      </c>
      <c r="E953" s="196"/>
    </row>
    <row r="954" ht="20.1" hidden="1" customHeight="1" spans="1:5">
      <c r="A954" s="196" t="s">
        <v>897</v>
      </c>
      <c r="B954" s="154">
        <f>SUM(B955:B957)</f>
        <v>0</v>
      </c>
      <c r="C954" s="154">
        <f>SUM(C955:C957)</f>
        <v>0</v>
      </c>
      <c r="D954" s="152" t="str">
        <f t="shared" si="14"/>
        <v/>
      </c>
      <c r="E954" s="196"/>
    </row>
    <row r="955" ht="20.1" hidden="1" customHeight="1" spans="1:5">
      <c r="A955" s="196" t="s">
        <v>898</v>
      </c>
      <c r="B955" s="155"/>
      <c r="C955" s="155"/>
      <c r="D955" s="152" t="str">
        <f t="shared" si="14"/>
        <v/>
      </c>
      <c r="E955" s="196"/>
    </row>
    <row r="956" ht="20.1" hidden="1" customHeight="1" spans="1:5">
      <c r="A956" s="196" t="s">
        <v>899</v>
      </c>
      <c r="B956" s="155"/>
      <c r="C956" s="155"/>
      <c r="D956" s="152" t="str">
        <f t="shared" si="14"/>
        <v/>
      </c>
      <c r="E956" s="196"/>
    </row>
    <row r="957" ht="20.1" hidden="1" customHeight="1" spans="1:5">
      <c r="A957" s="196" t="s">
        <v>900</v>
      </c>
      <c r="B957" s="155"/>
      <c r="C957" s="155"/>
      <c r="D957" s="152" t="str">
        <f t="shared" si="14"/>
        <v/>
      </c>
      <c r="E957" s="196"/>
    </row>
    <row r="958" ht="20.1" hidden="1" customHeight="1" spans="1:5">
      <c r="A958" s="196" t="s">
        <v>901</v>
      </c>
      <c r="B958" s="154">
        <f>SUM(B959:B960)</f>
        <v>0</v>
      </c>
      <c r="C958" s="154">
        <f>SUM(C959:C960)</f>
        <v>0</v>
      </c>
      <c r="D958" s="152" t="str">
        <f t="shared" si="14"/>
        <v/>
      </c>
      <c r="E958" s="196"/>
    </row>
    <row r="959" ht="20.1" hidden="1" customHeight="1" spans="1:5">
      <c r="A959" s="196" t="s">
        <v>902</v>
      </c>
      <c r="B959" s="155"/>
      <c r="C959" s="155"/>
      <c r="D959" s="152" t="str">
        <f t="shared" si="14"/>
        <v/>
      </c>
      <c r="E959" s="196"/>
    </row>
    <row r="960" ht="20.1" hidden="1" customHeight="1" spans="1:5">
      <c r="A960" s="196" t="s">
        <v>903</v>
      </c>
      <c r="B960" s="155"/>
      <c r="C960" s="155"/>
      <c r="D960" s="152" t="str">
        <f t="shared" si="14"/>
        <v/>
      </c>
      <c r="E960" s="196"/>
    </row>
    <row r="961" ht="20.1" hidden="1" customHeight="1" spans="1:5">
      <c r="A961" s="196" t="s">
        <v>904</v>
      </c>
      <c r="B961" s="154">
        <f>SUM(B962,B985,B995,B1005,B1010,B1017,B1022,)</f>
        <v>0</v>
      </c>
      <c r="C961" s="154">
        <f>SUM(C962,C985,C995,C1005,C1010,C1017,C1022,)</f>
        <v>0</v>
      </c>
      <c r="D961" s="152" t="str">
        <f t="shared" si="14"/>
        <v/>
      </c>
      <c r="E961" s="196"/>
    </row>
    <row r="962" ht="20.1" hidden="1" customHeight="1" spans="1:5">
      <c r="A962" s="196" t="s">
        <v>905</v>
      </c>
      <c r="B962" s="154">
        <f>SUM(B963:B984)</f>
        <v>0</v>
      </c>
      <c r="C962" s="154">
        <f>SUM(C963:C984)</f>
        <v>0</v>
      </c>
      <c r="D962" s="152" t="str">
        <f t="shared" si="14"/>
        <v/>
      </c>
      <c r="E962" s="196"/>
    </row>
    <row r="963" ht="20.1" hidden="1" customHeight="1" spans="1:5">
      <c r="A963" s="196" t="s">
        <v>772</v>
      </c>
      <c r="B963" s="155"/>
      <c r="C963" s="155"/>
      <c r="D963" s="152" t="str">
        <f t="shared" si="14"/>
        <v/>
      </c>
      <c r="E963" s="196"/>
    </row>
    <row r="964" ht="20.1" hidden="1" customHeight="1" spans="1:5">
      <c r="A964" s="196" t="s">
        <v>773</v>
      </c>
      <c r="B964" s="155"/>
      <c r="C964" s="155"/>
      <c r="D964" s="152" t="str">
        <f t="shared" si="14"/>
        <v/>
      </c>
      <c r="E964" s="196"/>
    </row>
    <row r="965" ht="20.1" hidden="1" customHeight="1" spans="1:5">
      <c r="A965" s="196" t="s">
        <v>774</v>
      </c>
      <c r="B965" s="155"/>
      <c r="C965" s="155"/>
      <c r="D965" s="152" t="str">
        <f t="shared" si="14"/>
        <v/>
      </c>
      <c r="E965" s="196"/>
    </row>
    <row r="966" ht="20.1" hidden="1" customHeight="1" spans="1:5">
      <c r="A966" s="196" t="s">
        <v>906</v>
      </c>
      <c r="B966" s="155"/>
      <c r="C966" s="155"/>
      <c r="D966" s="152" t="str">
        <f t="shared" si="14"/>
        <v/>
      </c>
      <c r="E966" s="196"/>
    </row>
    <row r="967" ht="20.1" hidden="1" customHeight="1" spans="1:5">
      <c r="A967" s="196" t="s">
        <v>907</v>
      </c>
      <c r="B967" s="155"/>
      <c r="C967" s="155"/>
      <c r="D967" s="152" t="str">
        <f t="shared" ref="D967:D1030" si="15">IF(B967=0,"",ROUND(C967/B967*100,1))</f>
        <v/>
      </c>
      <c r="E967" s="196"/>
    </row>
    <row r="968" ht="20.1" hidden="1" customHeight="1" spans="1:5">
      <c r="A968" s="196" t="s">
        <v>908</v>
      </c>
      <c r="B968" s="155"/>
      <c r="C968" s="155"/>
      <c r="D968" s="152" t="str">
        <f t="shared" si="15"/>
        <v/>
      </c>
      <c r="E968" s="196"/>
    </row>
    <row r="969" ht="20.1" hidden="1" customHeight="1" spans="1:5">
      <c r="A969" s="196" t="s">
        <v>909</v>
      </c>
      <c r="B969" s="155"/>
      <c r="C969" s="155"/>
      <c r="D969" s="152" t="str">
        <f t="shared" si="15"/>
        <v/>
      </c>
      <c r="E969" s="196"/>
    </row>
    <row r="970" ht="20.1" hidden="1" customHeight="1" spans="1:5">
      <c r="A970" s="196" t="s">
        <v>910</v>
      </c>
      <c r="B970" s="155"/>
      <c r="C970" s="155"/>
      <c r="D970" s="152" t="str">
        <f t="shared" si="15"/>
        <v/>
      </c>
      <c r="E970" s="196"/>
    </row>
    <row r="971" ht="20.1" hidden="1" customHeight="1" spans="1:5">
      <c r="A971" s="196" t="s">
        <v>911</v>
      </c>
      <c r="B971" s="155"/>
      <c r="C971" s="155"/>
      <c r="D971" s="152" t="str">
        <f t="shared" si="15"/>
        <v/>
      </c>
      <c r="E971" s="196"/>
    </row>
    <row r="972" ht="20.1" hidden="1" customHeight="1" spans="1:5">
      <c r="A972" s="196" t="s">
        <v>912</v>
      </c>
      <c r="B972" s="155"/>
      <c r="C972" s="155"/>
      <c r="D972" s="152" t="str">
        <f t="shared" si="15"/>
        <v/>
      </c>
      <c r="E972" s="196"/>
    </row>
    <row r="973" ht="20.1" hidden="1" customHeight="1" spans="1:5">
      <c r="A973" s="196" t="s">
        <v>913</v>
      </c>
      <c r="B973" s="155"/>
      <c r="C973" s="155"/>
      <c r="D973" s="152" t="str">
        <f t="shared" si="15"/>
        <v/>
      </c>
      <c r="E973" s="196"/>
    </row>
    <row r="974" ht="20.1" hidden="1" customHeight="1" spans="1:5">
      <c r="A974" s="196" t="s">
        <v>914</v>
      </c>
      <c r="B974" s="155"/>
      <c r="C974" s="155"/>
      <c r="D974" s="152" t="str">
        <f t="shared" si="15"/>
        <v/>
      </c>
      <c r="E974" s="196"/>
    </row>
    <row r="975" ht="20.1" hidden="1" customHeight="1" spans="1:5">
      <c r="A975" s="196" t="s">
        <v>915</v>
      </c>
      <c r="B975" s="155"/>
      <c r="C975" s="155"/>
      <c r="D975" s="152" t="str">
        <f t="shared" si="15"/>
        <v/>
      </c>
      <c r="E975" s="196"/>
    </row>
    <row r="976" ht="20.1" hidden="1" customHeight="1" spans="1:5">
      <c r="A976" s="196" t="s">
        <v>916</v>
      </c>
      <c r="B976" s="155"/>
      <c r="C976" s="155"/>
      <c r="D976" s="152" t="str">
        <f t="shared" si="15"/>
        <v/>
      </c>
      <c r="E976" s="196"/>
    </row>
    <row r="977" ht="20.1" hidden="1" customHeight="1" spans="1:5">
      <c r="A977" s="196" t="s">
        <v>917</v>
      </c>
      <c r="B977" s="155"/>
      <c r="C977" s="155"/>
      <c r="D977" s="152" t="str">
        <f t="shared" si="15"/>
        <v/>
      </c>
      <c r="E977" s="196"/>
    </row>
    <row r="978" ht="20.1" hidden="1" customHeight="1" spans="1:5">
      <c r="A978" s="196" t="s">
        <v>918</v>
      </c>
      <c r="B978" s="155"/>
      <c r="C978" s="155"/>
      <c r="D978" s="152" t="str">
        <f t="shared" si="15"/>
        <v/>
      </c>
      <c r="E978" s="196"/>
    </row>
    <row r="979" ht="20.1" hidden="1" customHeight="1" spans="1:5">
      <c r="A979" s="196" t="s">
        <v>919</v>
      </c>
      <c r="B979" s="155"/>
      <c r="C979" s="155"/>
      <c r="D979" s="152" t="str">
        <f t="shared" si="15"/>
        <v/>
      </c>
      <c r="E979" s="196"/>
    </row>
    <row r="980" ht="18.75" hidden="1" customHeight="1" spans="1:5">
      <c r="A980" s="196" t="s">
        <v>920</v>
      </c>
      <c r="B980" s="155"/>
      <c r="C980" s="155"/>
      <c r="D980" s="152" t="str">
        <f t="shared" si="15"/>
        <v/>
      </c>
      <c r="E980" s="196"/>
    </row>
    <row r="981" ht="20.1" hidden="1" customHeight="1" spans="1:5">
      <c r="A981" s="196" t="s">
        <v>921</v>
      </c>
      <c r="B981" s="155"/>
      <c r="C981" s="155"/>
      <c r="D981" s="152" t="str">
        <f t="shared" si="15"/>
        <v/>
      </c>
      <c r="E981" s="196"/>
    </row>
    <row r="982" ht="20.1" hidden="1" customHeight="1" spans="1:5">
      <c r="A982" s="196" t="s">
        <v>922</v>
      </c>
      <c r="B982" s="155"/>
      <c r="C982" s="155"/>
      <c r="D982" s="152" t="str">
        <f t="shared" si="15"/>
        <v/>
      </c>
      <c r="E982" s="196"/>
    </row>
    <row r="983" ht="20.1" hidden="1" customHeight="1" spans="1:5">
      <c r="A983" s="196" t="s">
        <v>923</v>
      </c>
      <c r="B983" s="155"/>
      <c r="C983" s="155"/>
      <c r="D983" s="152" t="str">
        <f t="shared" si="15"/>
        <v/>
      </c>
      <c r="E983" s="196"/>
    </row>
    <row r="984" ht="20.1" hidden="1" customHeight="1" spans="1:5">
      <c r="A984" s="196" t="s">
        <v>924</v>
      </c>
      <c r="B984" s="155"/>
      <c r="C984" s="155"/>
      <c r="D984" s="152" t="str">
        <f t="shared" si="15"/>
        <v/>
      </c>
      <c r="E984" s="196"/>
    </row>
    <row r="985" ht="20.1" hidden="1" customHeight="1" spans="1:5">
      <c r="A985" s="196" t="s">
        <v>925</v>
      </c>
      <c r="B985" s="154">
        <f>SUM(B986:B994)</f>
        <v>0</v>
      </c>
      <c r="C985" s="154">
        <f>SUM(C986:C994)</f>
        <v>0</v>
      </c>
      <c r="D985" s="152" t="str">
        <f t="shared" si="15"/>
        <v/>
      </c>
      <c r="E985" s="196"/>
    </row>
    <row r="986" ht="20.1" hidden="1" customHeight="1" spans="1:5">
      <c r="A986" s="196" t="s">
        <v>772</v>
      </c>
      <c r="B986" s="155"/>
      <c r="C986" s="155"/>
      <c r="D986" s="152" t="str">
        <f t="shared" si="15"/>
        <v/>
      </c>
      <c r="E986" s="196"/>
    </row>
    <row r="987" ht="20.1" hidden="1" customHeight="1" spans="1:5">
      <c r="A987" s="196" t="s">
        <v>773</v>
      </c>
      <c r="B987" s="155"/>
      <c r="C987" s="155"/>
      <c r="D987" s="152" t="str">
        <f t="shared" si="15"/>
        <v/>
      </c>
      <c r="E987" s="196"/>
    </row>
    <row r="988" ht="20.1" hidden="1" customHeight="1" spans="1:5">
      <c r="A988" s="196" t="s">
        <v>774</v>
      </c>
      <c r="B988" s="155"/>
      <c r="C988" s="155"/>
      <c r="D988" s="152" t="str">
        <f t="shared" si="15"/>
        <v/>
      </c>
      <c r="E988" s="196"/>
    </row>
    <row r="989" ht="20.1" hidden="1" customHeight="1" spans="1:5">
      <c r="A989" s="196" t="s">
        <v>926</v>
      </c>
      <c r="B989" s="155"/>
      <c r="C989" s="155"/>
      <c r="D989" s="152" t="str">
        <f t="shared" si="15"/>
        <v/>
      </c>
      <c r="E989" s="196"/>
    </row>
    <row r="990" ht="20.1" hidden="1" customHeight="1" spans="1:5">
      <c r="A990" s="196" t="s">
        <v>927</v>
      </c>
      <c r="B990" s="155"/>
      <c r="C990" s="155"/>
      <c r="D990" s="152" t="str">
        <f t="shared" si="15"/>
        <v/>
      </c>
      <c r="E990" s="196"/>
    </row>
    <row r="991" ht="20.1" hidden="1" customHeight="1" spans="1:5">
      <c r="A991" s="196" t="s">
        <v>928</v>
      </c>
      <c r="B991" s="155"/>
      <c r="C991" s="155"/>
      <c r="D991" s="152" t="str">
        <f t="shared" si="15"/>
        <v/>
      </c>
      <c r="E991" s="196"/>
    </row>
    <row r="992" ht="20.1" hidden="1" customHeight="1" spans="1:5">
      <c r="A992" s="196" t="s">
        <v>929</v>
      </c>
      <c r="B992" s="155"/>
      <c r="C992" s="155"/>
      <c r="D992" s="152" t="str">
        <f t="shared" si="15"/>
        <v/>
      </c>
      <c r="E992" s="196"/>
    </row>
    <row r="993" ht="20.1" hidden="1" customHeight="1" spans="1:5">
      <c r="A993" s="196" t="s">
        <v>930</v>
      </c>
      <c r="B993" s="155"/>
      <c r="C993" s="155"/>
      <c r="D993" s="152" t="str">
        <f t="shared" si="15"/>
        <v/>
      </c>
      <c r="E993" s="196"/>
    </row>
    <row r="994" ht="20.1" hidden="1" customHeight="1" spans="1:5">
      <c r="A994" s="196" t="s">
        <v>931</v>
      </c>
      <c r="B994" s="155"/>
      <c r="C994" s="155"/>
      <c r="D994" s="152" t="str">
        <f t="shared" si="15"/>
        <v/>
      </c>
      <c r="E994" s="196"/>
    </row>
    <row r="995" ht="20.1" hidden="1" customHeight="1" spans="1:5">
      <c r="A995" s="196" t="s">
        <v>932</v>
      </c>
      <c r="B995" s="154">
        <f>SUM(B996:B1004)</f>
        <v>0</v>
      </c>
      <c r="C995" s="154">
        <f>SUM(C996:C1004)</f>
        <v>0</v>
      </c>
      <c r="D995" s="152" t="str">
        <f t="shared" si="15"/>
        <v/>
      </c>
      <c r="E995" s="196"/>
    </row>
    <row r="996" ht="20.1" hidden="1" customHeight="1" spans="1:5">
      <c r="A996" s="196" t="s">
        <v>772</v>
      </c>
      <c r="B996" s="155"/>
      <c r="C996" s="155"/>
      <c r="D996" s="152" t="str">
        <f t="shared" si="15"/>
        <v/>
      </c>
      <c r="E996" s="196"/>
    </row>
    <row r="997" ht="20.1" hidden="1" customHeight="1" spans="1:5">
      <c r="A997" s="196" t="s">
        <v>773</v>
      </c>
      <c r="B997" s="155"/>
      <c r="C997" s="155"/>
      <c r="D997" s="152" t="str">
        <f t="shared" si="15"/>
        <v/>
      </c>
      <c r="E997" s="196"/>
    </row>
    <row r="998" ht="20.1" hidden="1" customHeight="1" spans="1:5">
      <c r="A998" s="196" t="s">
        <v>774</v>
      </c>
      <c r="B998" s="155"/>
      <c r="C998" s="155"/>
      <c r="D998" s="152" t="str">
        <f t="shared" si="15"/>
        <v/>
      </c>
      <c r="E998" s="196"/>
    </row>
    <row r="999" ht="20.1" hidden="1" customHeight="1" spans="1:5">
      <c r="A999" s="196" t="s">
        <v>933</v>
      </c>
      <c r="B999" s="155"/>
      <c r="C999" s="155"/>
      <c r="D999" s="152" t="str">
        <f t="shared" si="15"/>
        <v/>
      </c>
      <c r="E999" s="196"/>
    </row>
    <row r="1000" ht="20.1" hidden="1" customHeight="1" spans="1:5">
      <c r="A1000" s="196" t="s">
        <v>934</v>
      </c>
      <c r="B1000" s="155"/>
      <c r="C1000" s="155"/>
      <c r="D1000" s="152" t="str">
        <f t="shared" si="15"/>
        <v/>
      </c>
      <c r="E1000" s="196"/>
    </row>
    <row r="1001" ht="20.1" hidden="1" customHeight="1" spans="1:5">
      <c r="A1001" s="196" t="s">
        <v>935</v>
      </c>
      <c r="B1001" s="155"/>
      <c r="C1001" s="155"/>
      <c r="D1001" s="152" t="str">
        <f t="shared" si="15"/>
        <v/>
      </c>
      <c r="E1001" s="196"/>
    </row>
    <row r="1002" ht="20.1" hidden="1" customHeight="1" spans="1:5">
      <c r="A1002" s="196" t="s">
        <v>936</v>
      </c>
      <c r="B1002" s="155"/>
      <c r="C1002" s="155"/>
      <c r="D1002" s="152" t="str">
        <f t="shared" si="15"/>
        <v/>
      </c>
      <c r="E1002" s="196"/>
    </row>
    <row r="1003" ht="20.1" hidden="1" customHeight="1" spans="1:5">
      <c r="A1003" s="196" t="s">
        <v>937</v>
      </c>
      <c r="B1003" s="155"/>
      <c r="C1003" s="155"/>
      <c r="D1003" s="152" t="str">
        <f t="shared" si="15"/>
        <v/>
      </c>
      <c r="E1003" s="196"/>
    </row>
    <row r="1004" ht="20.1" hidden="1" customHeight="1" spans="1:5">
      <c r="A1004" s="196" t="s">
        <v>938</v>
      </c>
      <c r="B1004" s="155"/>
      <c r="C1004" s="155"/>
      <c r="D1004" s="152" t="str">
        <f t="shared" si="15"/>
        <v/>
      </c>
      <c r="E1004" s="196"/>
    </row>
    <row r="1005" ht="20.1" hidden="1" customHeight="1" spans="1:5">
      <c r="A1005" s="196" t="s">
        <v>939</v>
      </c>
      <c r="B1005" s="154">
        <f>SUM(B1006:B1009)</f>
        <v>0</v>
      </c>
      <c r="C1005" s="154">
        <f>SUM(C1006:C1009)</f>
        <v>0</v>
      </c>
      <c r="D1005" s="152" t="str">
        <f t="shared" si="15"/>
        <v/>
      </c>
      <c r="E1005" s="196"/>
    </row>
    <row r="1006" ht="20.1" hidden="1" customHeight="1" spans="1:5">
      <c r="A1006" s="196" t="s">
        <v>940</v>
      </c>
      <c r="B1006" s="155"/>
      <c r="C1006" s="155"/>
      <c r="D1006" s="152" t="str">
        <f t="shared" si="15"/>
        <v/>
      </c>
      <c r="E1006" s="196"/>
    </row>
    <row r="1007" ht="20.1" hidden="1" customHeight="1" spans="1:5">
      <c r="A1007" s="196" t="s">
        <v>941</v>
      </c>
      <c r="B1007" s="155"/>
      <c r="C1007" s="155"/>
      <c r="D1007" s="152" t="str">
        <f t="shared" si="15"/>
        <v/>
      </c>
      <c r="E1007" s="196"/>
    </row>
    <row r="1008" ht="20.1" hidden="1" customHeight="1" spans="1:5">
      <c r="A1008" s="196" t="s">
        <v>942</v>
      </c>
      <c r="B1008" s="155"/>
      <c r="C1008" s="155"/>
      <c r="D1008" s="152" t="str">
        <f t="shared" si="15"/>
        <v/>
      </c>
      <c r="E1008" s="196"/>
    </row>
    <row r="1009" ht="20.1" hidden="1" customHeight="1" spans="1:5">
      <c r="A1009" s="196" t="s">
        <v>943</v>
      </c>
      <c r="B1009" s="155"/>
      <c r="C1009" s="155"/>
      <c r="D1009" s="152" t="str">
        <f t="shared" si="15"/>
        <v/>
      </c>
      <c r="E1009" s="196"/>
    </row>
    <row r="1010" ht="20.1" hidden="1" customHeight="1" spans="1:5">
      <c r="A1010" s="196" t="s">
        <v>944</v>
      </c>
      <c r="B1010" s="154">
        <f>SUM(B1011:B1016)</f>
        <v>0</v>
      </c>
      <c r="C1010" s="154">
        <f>SUM(C1011:C1016)</f>
        <v>0</v>
      </c>
      <c r="D1010" s="152" t="str">
        <f t="shared" si="15"/>
        <v/>
      </c>
      <c r="E1010" s="196"/>
    </row>
    <row r="1011" ht="20.1" hidden="1" customHeight="1" spans="1:5">
      <c r="A1011" s="196" t="s">
        <v>772</v>
      </c>
      <c r="B1011" s="155"/>
      <c r="C1011" s="155"/>
      <c r="D1011" s="152" t="str">
        <f t="shared" si="15"/>
        <v/>
      </c>
      <c r="E1011" s="196"/>
    </row>
    <row r="1012" ht="20.1" hidden="1" customHeight="1" spans="1:5">
      <c r="A1012" s="196" t="s">
        <v>773</v>
      </c>
      <c r="B1012" s="155"/>
      <c r="C1012" s="155"/>
      <c r="D1012" s="152" t="str">
        <f t="shared" si="15"/>
        <v/>
      </c>
      <c r="E1012" s="196"/>
    </row>
    <row r="1013" ht="20.1" hidden="1" customHeight="1" spans="1:5">
      <c r="A1013" s="196" t="s">
        <v>774</v>
      </c>
      <c r="B1013" s="155"/>
      <c r="C1013" s="155"/>
      <c r="D1013" s="152" t="str">
        <f t="shared" si="15"/>
        <v/>
      </c>
      <c r="E1013" s="196"/>
    </row>
    <row r="1014" ht="20.1" hidden="1" customHeight="1" spans="1:5">
      <c r="A1014" s="196" t="s">
        <v>930</v>
      </c>
      <c r="B1014" s="155"/>
      <c r="C1014" s="155"/>
      <c r="D1014" s="152" t="str">
        <f t="shared" si="15"/>
        <v/>
      </c>
      <c r="E1014" s="196"/>
    </row>
    <row r="1015" ht="20.1" hidden="1" customHeight="1" spans="1:5">
      <c r="A1015" s="196" t="s">
        <v>945</v>
      </c>
      <c r="B1015" s="155"/>
      <c r="C1015" s="155"/>
      <c r="D1015" s="152" t="str">
        <f t="shared" si="15"/>
        <v/>
      </c>
      <c r="E1015" s="196"/>
    </row>
    <row r="1016" ht="20.1" hidden="1" customHeight="1" spans="1:5">
      <c r="A1016" s="196" t="s">
        <v>946</v>
      </c>
      <c r="B1016" s="155"/>
      <c r="C1016" s="155"/>
      <c r="D1016" s="152" t="str">
        <f t="shared" si="15"/>
        <v/>
      </c>
      <c r="E1016" s="196"/>
    </row>
    <row r="1017" ht="20.1" hidden="1" customHeight="1" spans="1:5">
      <c r="A1017" s="196" t="s">
        <v>947</v>
      </c>
      <c r="B1017" s="154">
        <f>SUM(B1018:B1021)</f>
        <v>0</v>
      </c>
      <c r="C1017" s="154">
        <f>SUM(C1018:C1021)</f>
        <v>0</v>
      </c>
      <c r="D1017" s="152" t="str">
        <f t="shared" si="15"/>
        <v/>
      </c>
      <c r="E1017" s="196"/>
    </row>
    <row r="1018" ht="20.1" hidden="1" customHeight="1" spans="1:5">
      <c r="A1018" s="196" t="s">
        <v>948</v>
      </c>
      <c r="B1018" s="155"/>
      <c r="C1018" s="155"/>
      <c r="D1018" s="152" t="str">
        <f t="shared" si="15"/>
        <v/>
      </c>
      <c r="E1018" s="196"/>
    </row>
    <row r="1019" ht="20.1" hidden="1" customHeight="1" spans="1:5">
      <c r="A1019" s="196" t="s">
        <v>949</v>
      </c>
      <c r="B1019" s="155"/>
      <c r="C1019" s="155"/>
      <c r="D1019" s="152" t="str">
        <f t="shared" si="15"/>
        <v/>
      </c>
      <c r="E1019" s="196"/>
    </row>
    <row r="1020" ht="20.1" hidden="1" customHeight="1" spans="1:5">
      <c r="A1020" s="196" t="s">
        <v>950</v>
      </c>
      <c r="B1020" s="155"/>
      <c r="C1020" s="155"/>
      <c r="D1020" s="152" t="str">
        <f t="shared" si="15"/>
        <v/>
      </c>
      <c r="E1020" s="196"/>
    </row>
    <row r="1021" ht="20.1" hidden="1" customHeight="1" spans="1:5">
      <c r="A1021" s="196" t="s">
        <v>951</v>
      </c>
      <c r="B1021" s="155"/>
      <c r="C1021" s="155"/>
      <c r="D1021" s="152" t="str">
        <f t="shared" si="15"/>
        <v/>
      </c>
      <c r="E1021" s="196"/>
    </row>
    <row r="1022" ht="20.1" hidden="1" customHeight="1" spans="1:5">
      <c r="A1022" s="196" t="s">
        <v>952</v>
      </c>
      <c r="B1022" s="154">
        <f>SUM(B1023:B1024)</f>
        <v>0</v>
      </c>
      <c r="C1022" s="154">
        <f>SUM(C1023:C1024)</f>
        <v>0</v>
      </c>
      <c r="D1022" s="152" t="str">
        <f t="shared" si="15"/>
        <v/>
      </c>
      <c r="E1022" s="196"/>
    </row>
    <row r="1023" ht="20.1" hidden="1" customHeight="1" spans="1:5">
      <c r="A1023" s="196" t="s">
        <v>953</v>
      </c>
      <c r="B1023" s="155"/>
      <c r="C1023" s="155"/>
      <c r="D1023" s="152" t="str">
        <f t="shared" si="15"/>
        <v/>
      </c>
      <c r="E1023" s="196"/>
    </row>
    <row r="1024" ht="20.1" hidden="1" customHeight="1" spans="1:5">
      <c r="A1024" s="196" t="s">
        <v>954</v>
      </c>
      <c r="B1024" s="155"/>
      <c r="C1024" s="155"/>
      <c r="D1024" s="152" t="str">
        <f t="shared" si="15"/>
        <v/>
      </c>
      <c r="E1024" s="196"/>
    </row>
    <row r="1025" ht="20.1" customHeight="1" spans="1:5">
      <c r="A1025" s="196" t="s">
        <v>955</v>
      </c>
      <c r="B1025" s="154">
        <f>SUM(B1026,B1036,B1052,B1057,B1071,B1079,B1085,B1092,)</f>
        <v>305</v>
      </c>
      <c r="C1025" s="154">
        <f>SUM(C1026,C1036,C1052,C1057,C1071,C1079,C1085,C1092,)</f>
        <v>60</v>
      </c>
      <c r="D1025" s="152">
        <f t="shared" si="15"/>
        <v>19.7</v>
      </c>
      <c r="E1025" s="196"/>
    </row>
    <row r="1026" ht="20.1" customHeight="1" spans="1:5">
      <c r="A1026" s="196" t="s">
        <v>956</v>
      </c>
      <c r="B1026" s="154">
        <f>SUM(B1027:B1035)</f>
        <v>0</v>
      </c>
      <c r="C1026" s="154">
        <f>SUM(C1027:C1035)</f>
        <v>0</v>
      </c>
      <c r="D1026" s="152" t="str">
        <f t="shared" si="15"/>
        <v/>
      </c>
      <c r="E1026" s="196"/>
    </row>
    <row r="1027" ht="20.1" hidden="1" customHeight="1" spans="1:5">
      <c r="A1027" s="196" t="s">
        <v>772</v>
      </c>
      <c r="B1027" s="155"/>
      <c r="C1027" s="155"/>
      <c r="D1027" s="152" t="str">
        <f t="shared" si="15"/>
        <v/>
      </c>
      <c r="E1027" s="196"/>
    </row>
    <row r="1028" ht="20.1" hidden="1" customHeight="1" spans="1:5">
      <c r="A1028" s="196" t="s">
        <v>773</v>
      </c>
      <c r="B1028" s="155"/>
      <c r="C1028" s="155"/>
      <c r="D1028" s="152" t="str">
        <f t="shared" si="15"/>
        <v/>
      </c>
      <c r="E1028" s="196"/>
    </row>
    <row r="1029" ht="20.1" hidden="1" customHeight="1" spans="1:5">
      <c r="A1029" s="196" t="s">
        <v>774</v>
      </c>
      <c r="B1029" s="155"/>
      <c r="C1029" s="155"/>
      <c r="D1029" s="152" t="str">
        <f t="shared" si="15"/>
        <v/>
      </c>
      <c r="E1029" s="196"/>
    </row>
    <row r="1030" ht="20.1" hidden="1" customHeight="1" spans="1:5">
      <c r="A1030" s="196" t="s">
        <v>957</v>
      </c>
      <c r="B1030" s="155"/>
      <c r="C1030" s="155"/>
      <c r="D1030" s="152" t="str">
        <f t="shared" si="15"/>
        <v/>
      </c>
      <c r="E1030" s="196"/>
    </row>
    <row r="1031" ht="20.1" hidden="1" customHeight="1" spans="1:5">
      <c r="A1031" s="196" t="s">
        <v>958</v>
      </c>
      <c r="B1031" s="155"/>
      <c r="C1031" s="155"/>
      <c r="D1031" s="152" t="str">
        <f t="shared" ref="D1031:D1094" si="16">IF(B1031=0,"",ROUND(C1031/B1031*100,1))</f>
        <v/>
      </c>
      <c r="E1031" s="196"/>
    </row>
    <row r="1032" ht="20.1" hidden="1" customHeight="1" spans="1:5">
      <c r="A1032" s="196" t="s">
        <v>959</v>
      </c>
      <c r="B1032" s="155"/>
      <c r="C1032" s="155"/>
      <c r="D1032" s="152" t="str">
        <f t="shared" si="16"/>
        <v/>
      </c>
      <c r="E1032" s="196"/>
    </row>
    <row r="1033" ht="20.1" hidden="1" customHeight="1" spans="1:5">
      <c r="A1033" s="196" t="s">
        <v>960</v>
      </c>
      <c r="B1033" s="155"/>
      <c r="C1033" s="155"/>
      <c r="D1033" s="152" t="str">
        <f t="shared" si="16"/>
        <v/>
      </c>
      <c r="E1033" s="196"/>
    </row>
    <row r="1034" ht="20.1" hidden="1" customHeight="1" spans="1:5">
      <c r="A1034" s="196" t="s">
        <v>961</v>
      </c>
      <c r="B1034" s="155"/>
      <c r="C1034" s="155"/>
      <c r="D1034" s="152" t="str">
        <f t="shared" si="16"/>
        <v/>
      </c>
      <c r="E1034" s="196"/>
    </row>
    <row r="1035" ht="20.1" hidden="1" customHeight="1" spans="1:5">
      <c r="A1035" s="196" t="s">
        <v>962</v>
      </c>
      <c r="B1035" s="155"/>
      <c r="C1035" s="155"/>
      <c r="D1035" s="152" t="str">
        <f t="shared" si="16"/>
        <v/>
      </c>
      <c r="E1035" s="196"/>
    </row>
    <row r="1036" ht="20.1" hidden="1" customHeight="1" spans="1:5">
      <c r="A1036" s="196" t="s">
        <v>963</v>
      </c>
      <c r="B1036" s="154">
        <f>SUM(B1037:B1051)</f>
        <v>0</v>
      </c>
      <c r="C1036" s="154">
        <f>SUM(C1037:C1051)</f>
        <v>0</v>
      </c>
      <c r="D1036" s="152" t="str">
        <f t="shared" si="16"/>
        <v/>
      </c>
      <c r="E1036" s="196"/>
    </row>
    <row r="1037" ht="20.1" hidden="1" customHeight="1" spans="1:5">
      <c r="A1037" s="196" t="s">
        <v>772</v>
      </c>
      <c r="B1037" s="155"/>
      <c r="C1037" s="155"/>
      <c r="D1037" s="152" t="str">
        <f t="shared" si="16"/>
        <v/>
      </c>
      <c r="E1037" s="196"/>
    </row>
    <row r="1038" ht="20.1" hidden="1" customHeight="1" spans="1:5">
      <c r="A1038" s="196" t="s">
        <v>773</v>
      </c>
      <c r="B1038" s="155"/>
      <c r="C1038" s="155"/>
      <c r="D1038" s="152" t="str">
        <f t="shared" si="16"/>
        <v/>
      </c>
      <c r="E1038" s="196"/>
    </row>
    <row r="1039" ht="20.1" hidden="1" customHeight="1" spans="1:5">
      <c r="A1039" s="196" t="s">
        <v>774</v>
      </c>
      <c r="B1039" s="155"/>
      <c r="C1039" s="155"/>
      <c r="D1039" s="152" t="str">
        <f t="shared" si="16"/>
        <v/>
      </c>
      <c r="E1039" s="196"/>
    </row>
    <row r="1040" ht="20.1" hidden="1" customHeight="1" spans="1:5">
      <c r="A1040" s="196" t="s">
        <v>964</v>
      </c>
      <c r="B1040" s="155"/>
      <c r="C1040" s="155"/>
      <c r="D1040" s="152" t="str">
        <f t="shared" si="16"/>
        <v/>
      </c>
      <c r="E1040" s="196"/>
    </row>
    <row r="1041" ht="20.1" hidden="1" customHeight="1" spans="1:5">
      <c r="A1041" s="196" t="s">
        <v>965</v>
      </c>
      <c r="B1041" s="155"/>
      <c r="C1041" s="155"/>
      <c r="D1041" s="152" t="str">
        <f t="shared" si="16"/>
        <v/>
      </c>
      <c r="E1041" s="196"/>
    </row>
    <row r="1042" ht="20.1" hidden="1" customHeight="1" spans="1:5">
      <c r="A1042" s="196" t="s">
        <v>966</v>
      </c>
      <c r="B1042" s="155"/>
      <c r="C1042" s="155"/>
      <c r="D1042" s="152" t="str">
        <f t="shared" si="16"/>
        <v/>
      </c>
      <c r="E1042" s="196"/>
    </row>
    <row r="1043" ht="20.1" hidden="1" customHeight="1" spans="1:5">
      <c r="A1043" s="196" t="s">
        <v>967</v>
      </c>
      <c r="B1043" s="155"/>
      <c r="C1043" s="155"/>
      <c r="D1043" s="152" t="str">
        <f t="shared" si="16"/>
        <v/>
      </c>
      <c r="E1043" s="196"/>
    </row>
    <row r="1044" ht="20.1" hidden="1" customHeight="1" spans="1:5">
      <c r="A1044" s="196" t="s">
        <v>968</v>
      </c>
      <c r="B1044" s="155"/>
      <c r="C1044" s="155"/>
      <c r="D1044" s="152" t="str">
        <f t="shared" si="16"/>
        <v/>
      </c>
      <c r="E1044" s="196"/>
    </row>
    <row r="1045" ht="20.1" hidden="1" customHeight="1" spans="1:5">
      <c r="A1045" s="196" t="s">
        <v>969</v>
      </c>
      <c r="B1045" s="155"/>
      <c r="C1045" s="155"/>
      <c r="D1045" s="152" t="str">
        <f t="shared" si="16"/>
        <v/>
      </c>
      <c r="E1045" s="196"/>
    </row>
    <row r="1046" ht="20.1" hidden="1" customHeight="1" spans="1:5">
      <c r="A1046" s="196" t="s">
        <v>970</v>
      </c>
      <c r="B1046" s="155"/>
      <c r="C1046" s="155"/>
      <c r="D1046" s="152" t="str">
        <f t="shared" si="16"/>
        <v/>
      </c>
      <c r="E1046" s="196"/>
    </row>
    <row r="1047" ht="20.1" hidden="1" customHeight="1" spans="1:5">
      <c r="A1047" s="196" t="s">
        <v>971</v>
      </c>
      <c r="B1047" s="155"/>
      <c r="C1047" s="155"/>
      <c r="D1047" s="152" t="str">
        <f t="shared" si="16"/>
        <v/>
      </c>
      <c r="E1047" s="196"/>
    </row>
    <row r="1048" ht="20.1" hidden="1" customHeight="1" spans="1:5">
      <c r="A1048" s="196" t="s">
        <v>972</v>
      </c>
      <c r="B1048" s="155"/>
      <c r="C1048" s="155"/>
      <c r="D1048" s="152" t="str">
        <f t="shared" si="16"/>
        <v/>
      </c>
      <c r="E1048" s="196"/>
    </row>
    <row r="1049" ht="20.1" hidden="1" customHeight="1" spans="1:5">
      <c r="A1049" s="196" t="s">
        <v>973</v>
      </c>
      <c r="B1049" s="155"/>
      <c r="C1049" s="155"/>
      <c r="D1049" s="152" t="str">
        <f t="shared" si="16"/>
        <v/>
      </c>
      <c r="E1049" s="196"/>
    </row>
    <row r="1050" ht="20.1" hidden="1" customHeight="1" spans="1:5">
      <c r="A1050" s="196" t="s">
        <v>974</v>
      </c>
      <c r="B1050" s="155"/>
      <c r="C1050" s="155"/>
      <c r="D1050" s="152" t="str">
        <f t="shared" si="16"/>
        <v/>
      </c>
      <c r="E1050" s="196"/>
    </row>
    <row r="1051" ht="20.1" hidden="1" customHeight="1" spans="1:5">
      <c r="A1051" s="196" t="s">
        <v>975</v>
      </c>
      <c r="B1051" s="155"/>
      <c r="C1051" s="155"/>
      <c r="D1051" s="152" t="str">
        <f t="shared" si="16"/>
        <v/>
      </c>
      <c r="E1051" s="196"/>
    </row>
    <row r="1052" ht="20.1" hidden="1" customHeight="1" spans="1:5">
      <c r="A1052" s="196" t="s">
        <v>976</v>
      </c>
      <c r="B1052" s="154">
        <f>SUM(B1053:B1056)</f>
        <v>0</v>
      </c>
      <c r="C1052" s="154">
        <f>SUM(C1053:C1056)</f>
        <v>0</v>
      </c>
      <c r="D1052" s="152" t="str">
        <f t="shared" si="16"/>
        <v/>
      </c>
      <c r="E1052" s="196"/>
    </row>
    <row r="1053" ht="20.1" hidden="1" customHeight="1" spans="1:5">
      <c r="A1053" s="196" t="s">
        <v>772</v>
      </c>
      <c r="B1053" s="155"/>
      <c r="C1053" s="155"/>
      <c r="D1053" s="152" t="str">
        <f t="shared" si="16"/>
        <v/>
      </c>
      <c r="E1053" s="196"/>
    </row>
    <row r="1054" ht="20.1" hidden="1" customHeight="1" spans="1:5">
      <c r="A1054" s="196" t="s">
        <v>773</v>
      </c>
      <c r="B1054" s="155"/>
      <c r="C1054" s="155"/>
      <c r="D1054" s="152" t="str">
        <f t="shared" si="16"/>
        <v/>
      </c>
      <c r="E1054" s="196"/>
    </row>
    <row r="1055" ht="20.1" hidden="1" customHeight="1" spans="1:5">
      <c r="A1055" s="196" t="s">
        <v>774</v>
      </c>
      <c r="B1055" s="155"/>
      <c r="C1055" s="155"/>
      <c r="D1055" s="152" t="str">
        <f t="shared" si="16"/>
        <v/>
      </c>
      <c r="E1055" s="196"/>
    </row>
    <row r="1056" ht="20.1" hidden="1" customHeight="1" spans="1:5">
      <c r="A1056" s="196" t="s">
        <v>977</v>
      </c>
      <c r="B1056" s="155"/>
      <c r="C1056" s="155"/>
      <c r="D1056" s="152" t="str">
        <f t="shared" si="16"/>
        <v/>
      </c>
      <c r="E1056" s="196"/>
    </row>
    <row r="1057" ht="20.1" hidden="1" customHeight="1" spans="1:5">
      <c r="A1057" s="196" t="s">
        <v>978</v>
      </c>
      <c r="B1057" s="154">
        <f>SUM(B1058:B1070)</f>
        <v>0</v>
      </c>
      <c r="C1057" s="154">
        <f>SUM(C1058:C1070)</f>
        <v>0</v>
      </c>
      <c r="D1057" s="152" t="str">
        <f t="shared" si="16"/>
        <v/>
      </c>
      <c r="E1057" s="196"/>
    </row>
    <row r="1058" ht="20.1" hidden="1" customHeight="1" spans="1:5">
      <c r="A1058" s="196" t="s">
        <v>772</v>
      </c>
      <c r="B1058" s="155"/>
      <c r="C1058" s="155"/>
      <c r="D1058" s="152" t="str">
        <f t="shared" si="16"/>
        <v/>
      </c>
      <c r="E1058" s="196"/>
    </row>
    <row r="1059" ht="20.1" hidden="1" customHeight="1" spans="1:5">
      <c r="A1059" s="196" t="s">
        <v>773</v>
      </c>
      <c r="B1059" s="155"/>
      <c r="C1059" s="155"/>
      <c r="D1059" s="152" t="str">
        <f t="shared" si="16"/>
        <v/>
      </c>
      <c r="E1059" s="196"/>
    </row>
    <row r="1060" ht="20.1" hidden="1" customHeight="1" spans="1:5">
      <c r="A1060" s="196" t="s">
        <v>774</v>
      </c>
      <c r="B1060" s="155"/>
      <c r="C1060" s="155"/>
      <c r="D1060" s="152" t="str">
        <f t="shared" si="16"/>
        <v/>
      </c>
      <c r="E1060" s="196"/>
    </row>
    <row r="1061" ht="20.1" hidden="1" customHeight="1" spans="1:5">
      <c r="A1061" s="196" t="s">
        <v>979</v>
      </c>
      <c r="B1061" s="155"/>
      <c r="C1061" s="155"/>
      <c r="D1061" s="152" t="str">
        <f t="shared" si="16"/>
        <v/>
      </c>
      <c r="E1061" s="196"/>
    </row>
    <row r="1062" ht="20.1" hidden="1" customHeight="1" spans="1:5">
      <c r="A1062" s="196" t="s">
        <v>980</v>
      </c>
      <c r="B1062" s="155"/>
      <c r="C1062" s="155"/>
      <c r="D1062" s="152" t="str">
        <f t="shared" si="16"/>
        <v/>
      </c>
      <c r="E1062" s="196"/>
    </row>
    <row r="1063" ht="20.1" hidden="1" customHeight="1" spans="1:5">
      <c r="A1063" s="196" t="s">
        <v>981</v>
      </c>
      <c r="B1063" s="155"/>
      <c r="C1063" s="155"/>
      <c r="D1063" s="152" t="str">
        <f t="shared" si="16"/>
        <v/>
      </c>
      <c r="E1063" s="196"/>
    </row>
    <row r="1064" ht="20.1" hidden="1" customHeight="1" spans="1:5">
      <c r="A1064" s="196" t="s">
        <v>982</v>
      </c>
      <c r="B1064" s="155"/>
      <c r="C1064" s="155"/>
      <c r="D1064" s="152" t="str">
        <f t="shared" si="16"/>
        <v/>
      </c>
      <c r="E1064" s="196"/>
    </row>
    <row r="1065" ht="20.1" hidden="1" customHeight="1" spans="1:5">
      <c r="A1065" s="196" t="s">
        <v>983</v>
      </c>
      <c r="B1065" s="155"/>
      <c r="C1065" s="155"/>
      <c r="D1065" s="152" t="str">
        <f t="shared" si="16"/>
        <v/>
      </c>
      <c r="E1065" s="196"/>
    </row>
    <row r="1066" ht="20.1" hidden="1" customHeight="1" spans="1:5">
      <c r="A1066" s="196" t="s">
        <v>984</v>
      </c>
      <c r="B1066" s="155"/>
      <c r="C1066" s="155"/>
      <c r="D1066" s="152" t="str">
        <f t="shared" si="16"/>
        <v/>
      </c>
      <c r="E1066" s="196"/>
    </row>
    <row r="1067" ht="20.1" hidden="1" customHeight="1" spans="1:5">
      <c r="A1067" s="196" t="s">
        <v>985</v>
      </c>
      <c r="B1067" s="155"/>
      <c r="C1067" s="155"/>
      <c r="D1067" s="152" t="str">
        <f t="shared" si="16"/>
        <v/>
      </c>
      <c r="E1067" s="196"/>
    </row>
    <row r="1068" ht="20.1" hidden="1" customHeight="1" spans="1:5">
      <c r="A1068" s="196" t="s">
        <v>930</v>
      </c>
      <c r="B1068" s="155"/>
      <c r="C1068" s="155"/>
      <c r="D1068" s="152" t="str">
        <f t="shared" si="16"/>
        <v/>
      </c>
      <c r="E1068" s="196"/>
    </row>
    <row r="1069" ht="20.1" hidden="1" customHeight="1" spans="1:5">
      <c r="A1069" s="196" t="s">
        <v>986</v>
      </c>
      <c r="B1069" s="155"/>
      <c r="C1069" s="155"/>
      <c r="D1069" s="152" t="str">
        <f t="shared" si="16"/>
        <v/>
      </c>
      <c r="E1069" s="196"/>
    </row>
    <row r="1070" ht="20.1" hidden="1" customHeight="1" spans="1:5">
      <c r="A1070" s="196" t="s">
        <v>987</v>
      </c>
      <c r="B1070" s="155"/>
      <c r="C1070" s="155"/>
      <c r="D1070" s="152" t="str">
        <f t="shared" si="16"/>
        <v/>
      </c>
      <c r="E1070" s="196"/>
    </row>
    <row r="1071" ht="20.1" customHeight="1" spans="1:5">
      <c r="A1071" s="196" t="s">
        <v>988</v>
      </c>
      <c r="B1071" s="154">
        <f>SUM(B1072:B1078)</f>
        <v>155</v>
      </c>
      <c r="C1071" s="154">
        <f>SUM(C1072:C1078)</f>
        <v>60</v>
      </c>
      <c r="D1071" s="152">
        <f t="shared" si="16"/>
        <v>38.7</v>
      </c>
      <c r="E1071" s="196"/>
    </row>
    <row r="1072" ht="20.1" customHeight="1" spans="1:5">
      <c r="A1072" s="196" t="s">
        <v>772</v>
      </c>
      <c r="B1072" s="155">
        <v>75</v>
      </c>
      <c r="C1072" s="155">
        <v>60</v>
      </c>
      <c r="D1072" s="152">
        <f t="shared" si="16"/>
        <v>80</v>
      </c>
      <c r="E1072" s="196"/>
    </row>
    <row r="1073" ht="20.1" hidden="1" customHeight="1" spans="1:5">
      <c r="A1073" s="196" t="s">
        <v>773</v>
      </c>
      <c r="B1073" s="155"/>
      <c r="C1073" s="155"/>
      <c r="D1073" s="152" t="str">
        <f t="shared" si="16"/>
        <v/>
      </c>
      <c r="E1073" s="196"/>
    </row>
    <row r="1074" ht="20.1" hidden="1" customHeight="1" spans="1:5">
      <c r="A1074" s="196" t="s">
        <v>774</v>
      </c>
      <c r="B1074" s="155"/>
      <c r="C1074" s="155"/>
      <c r="D1074" s="152" t="str">
        <f t="shared" si="16"/>
        <v/>
      </c>
      <c r="E1074" s="196"/>
    </row>
    <row r="1075" ht="20.1" hidden="1" customHeight="1" spans="1:5">
      <c r="A1075" s="196" t="s">
        <v>989</v>
      </c>
      <c r="B1075" s="155"/>
      <c r="C1075" s="155"/>
      <c r="D1075" s="152" t="str">
        <f t="shared" si="16"/>
        <v/>
      </c>
      <c r="E1075" s="196"/>
    </row>
    <row r="1076" ht="20.1" hidden="1" customHeight="1" spans="1:5">
      <c r="A1076" s="196" t="s">
        <v>990</v>
      </c>
      <c r="B1076" s="155"/>
      <c r="C1076" s="155"/>
      <c r="D1076" s="152" t="str">
        <f t="shared" si="16"/>
        <v/>
      </c>
      <c r="E1076" s="196"/>
    </row>
    <row r="1077" ht="20.1" hidden="1" customHeight="1" spans="1:5">
      <c r="A1077" s="196" t="s">
        <v>991</v>
      </c>
      <c r="B1077" s="155"/>
      <c r="C1077" s="155"/>
      <c r="D1077" s="152" t="str">
        <f t="shared" si="16"/>
        <v/>
      </c>
      <c r="E1077" s="196"/>
    </row>
    <row r="1078" ht="20.1" customHeight="1" spans="1:5">
      <c r="A1078" s="196" t="s">
        <v>992</v>
      </c>
      <c r="B1078" s="155">
        <v>80</v>
      </c>
      <c r="C1078" s="155"/>
      <c r="D1078" s="152">
        <f t="shared" si="16"/>
        <v>0</v>
      </c>
      <c r="E1078" s="196"/>
    </row>
    <row r="1079" ht="20.1" customHeight="1" spans="1:5">
      <c r="A1079" s="196" t="s">
        <v>993</v>
      </c>
      <c r="B1079" s="154">
        <f>SUM(B1080:B1084)</f>
        <v>0</v>
      </c>
      <c r="C1079" s="154">
        <f>SUM(C1080:C1084)</f>
        <v>0</v>
      </c>
      <c r="D1079" s="152" t="str">
        <f t="shared" si="16"/>
        <v/>
      </c>
      <c r="E1079" s="196"/>
    </row>
    <row r="1080" ht="20.1" hidden="1" customHeight="1" spans="1:5">
      <c r="A1080" s="196" t="s">
        <v>772</v>
      </c>
      <c r="B1080" s="155"/>
      <c r="C1080" s="155"/>
      <c r="D1080" s="152" t="str">
        <f t="shared" si="16"/>
        <v/>
      </c>
      <c r="E1080" s="196"/>
    </row>
    <row r="1081" ht="20.1" hidden="1" customHeight="1" spans="1:5">
      <c r="A1081" s="196" t="s">
        <v>773</v>
      </c>
      <c r="B1081" s="155"/>
      <c r="C1081" s="155"/>
      <c r="D1081" s="152" t="str">
        <f t="shared" si="16"/>
        <v/>
      </c>
      <c r="E1081" s="196"/>
    </row>
    <row r="1082" ht="20.1" hidden="1" customHeight="1" spans="1:5">
      <c r="A1082" s="196" t="s">
        <v>774</v>
      </c>
      <c r="B1082" s="155"/>
      <c r="C1082" s="155"/>
      <c r="D1082" s="152" t="str">
        <f t="shared" si="16"/>
        <v/>
      </c>
      <c r="E1082" s="196"/>
    </row>
    <row r="1083" ht="19.5" hidden="1" customHeight="1" spans="1:5">
      <c r="A1083" s="196" t="s">
        <v>994</v>
      </c>
      <c r="B1083" s="155"/>
      <c r="C1083" s="155"/>
      <c r="D1083" s="152" t="str">
        <f t="shared" si="16"/>
        <v/>
      </c>
      <c r="E1083" s="196"/>
    </row>
    <row r="1084" ht="20.1" hidden="1" customHeight="1" spans="1:5">
      <c r="A1084" s="196" t="s">
        <v>995</v>
      </c>
      <c r="B1084" s="155"/>
      <c r="C1084" s="155"/>
      <c r="D1084" s="152" t="str">
        <f t="shared" si="16"/>
        <v/>
      </c>
      <c r="E1084" s="196"/>
    </row>
    <row r="1085" ht="20.1" customHeight="1" spans="1:5">
      <c r="A1085" s="196" t="s">
        <v>996</v>
      </c>
      <c r="B1085" s="154">
        <f>SUM(B1086:B1091)</f>
        <v>0</v>
      </c>
      <c r="C1085" s="154">
        <f>SUM(C1086:C1091)</f>
        <v>0</v>
      </c>
      <c r="D1085" s="152" t="str">
        <f t="shared" si="16"/>
        <v/>
      </c>
      <c r="E1085" s="196"/>
    </row>
    <row r="1086" ht="20.1" hidden="1" customHeight="1" spans="1:5">
      <c r="A1086" s="196" t="s">
        <v>772</v>
      </c>
      <c r="B1086" s="155"/>
      <c r="C1086" s="155"/>
      <c r="D1086" s="152" t="str">
        <f t="shared" si="16"/>
        <v/>
      </c>
      <c r="E1086" s="196"/>
    </row>
    <row r="1087" ht="20.1" hidden="1" customHeight="1" spans="1:5">
      <c r="A1087" s="196" t="s">
        <v>773</v>
      </c>
      <c r="B1087" s="155"/>
      <c r="C1087" s="155"/>
      <c r="D1087" s="152" t="str">
        <f t="shared" si="16"/>
        <v/>
      </c>
      <c r="E1087" s="196"/>
    </row>
    <row r="1088" ht="20.1" hidden="1" customHeight="1" spans="1:5">
      <c r="A1088" s="196" t="s">
        <v>774</v>
      </c>
      <c r="B1088" s="155"/>
      <c r="C1088" s="155"/>
      <c r="D1088" s="152" t="str">
        <f t="shared" si="16"/>
        <v/>
      </c>
      <c r="E1088" s="196"/>
    </row>
    <row r="1089" ht="20.1" hidden="1" customHeight="1" spans="1:5">
      <c r="A1089" s="196" t="s">
        <v>997</v>
      </c>
      <c r="B1089" s="155"/>
      <c r="C1089" s="155"/>
      <c r="D1089" s="152" t="str">
        <f t="shared" si="16"/>
        <v/>
      </c>
      <c r="E1089" s="196"/>
    </row>
    <row r="1090" ht="20.1" hidden="1" customHeight="1" spans="1:5">
      <c r="A1090" s="196" t="s">
        <v>998</v>
      </c>
      <c r="B1090" s="155"/>
      <c r="C1090" s="155"/>
      <c r="D1090" s="152" t="str">
        <f t="shared" si="16"/>
        <v/>
      </c>
      <c r="E1090" s="196"/>
    </row>
    <row r="1091" ht="20.1" hidden="1" customHeight="1" spans="1:5">
      <c r="A1091" s="196" t="s">
        <v>999</v>
      </c>
      <c r="B1091" s="155"/>
      <c r="C1091" s="155"/>
      <c r="D1091" s="152" t="str">
        <f t="shared" si="16"/>
        <v/>
      </c>
      <c r="E1091" s="196"/>
    </row>
    <row r="1092" ht="20.1" customHeight="1" spans="1:5">
      <c r="A1092" s="196" t="s">
        <v>1000</v>
      </c>
      <c r="B1092" s="154">
        <f>SUM(B1093:B1098)</f>
        <v>150</v>
      </c>
      <c r="C1092" s="154">
        <f>SUM(C1093:C1098)</f>
        <v>0</v>
      </c>
      <c r="D1092" s="152">
        <f t="shared" si="16"/>
        <v>0</v>
      </c>
      <c r="E1092" s="196"/>
    </row>
    <row r="1093" ht="20.1" hidden="1" customHeight="1" spans="1:5">
      <c r="A1093" s="196" t="s">
        <v>1001</v>
      </c>
      <c r="B1093" s="155"/>
      <c r="C1093" s="155"/>
      <c r="D1093" s="152" t="str">
        <f t="shared" si="16"/>
        <v/>
      </c>
      <c r="E1093" s="196"/>
    </row>
    <row r="1094" ht="20.1" hidden="1" customHeight="1" spans="1:5">
      <c r="A1094" s="196" t="s">
        <v>1002</v>
      </c>
      <c r="B1094" s="155"/>
      <c r="C1094" s="155"/>
      <c r="D1094" s="152" t="str">
        <f t="shared" si="16"/>
        <v/>
      </c>
      <c r="E1094" s="196"/>
    </row>
    <row r="1095" ht="20.1" hidden="1" customHeight="1" spans="1:5">
      <c r="A1095" s="196" t="s">
        <v>1003</v>
      </c>
      <c r="B1095" s="155"/>
      <c r="C1095" s="155"/>
      <c r="D1095" s="152" t="str">
        <f t="shared" ref="D1095:D1158" si="17">IF(B1095=0,"",ROUND(C1095/B1095*100,1))</f>
        <v/>
      </c>
      <c r="E1095" s="196"/>
    </row>
    <row r="1096" ht="20.1" hidden="1" customHeight="1" spans="1:5">
      <c r="A1096" s="196" t="s">
        <v>1004</v>
      </c>
      <c r="B1096" s="155"/>
      <c r="C1096" s="155"/>
      <c r="D1096" s="152" t="str">
        <f t="shared" si="17"/>
        <v/>
      </c>
      <c r="E1096" s="196"/>
    </row>
    <row r="1097" ht="20.1" hidden="1" customHeight="1" spans="1:5">
      <c r="A1097" s="196" t="s">
        <v>1005</v>
      </c>
      <c r="B1097" s="155"/>
      <c r="C1097" s="155"/>
      <c r="D1097" s="152" t="str">
        <f t="shared" si="17"/>
        <v/>
      </c>
      <c r="E1097" s="196"/>
    </row>
    <row r="1098" ht="20.1" customHeight="1" spans="1:5">
      <c r="A1098" s="196" t="s">
        <v>1006</v>
      </c>
      <c r="B1098" s="155">
        <v>150</v>
      </c>
      <c r="C1098" s="155"/>
      <c r="D1098" s="152">
        <f t="shared" si="17"/>
        <v>0</v>
      </c>
      <c r="E1098" s="196"/>
    </row>
    <row r="1099" ht="20.1" customHeight="1" spans="1:5">
      <c r="A1099" s="196" t="s">
        <v>1007</v>
      </c>
      <c r="B1099" s="154">
        <f>SUM(B1100,B1110,B1117,B1123,)</f>
        <v>280</v>
      </c>
      <c r="C1099" s="154">
        <f>SUM(C1100,C1110,C1117,C1123,)</f>
        <v>0</v>
      </c>
      <c r="D1099" s="152">
        <f t="shared" si="17"/>
        <v>0</v>
      </c>
      <c r="E1099" s="196"/>
    </row>
    <row r="1100" ht="20.1" customHeight="1" spans="1:5">
      <c r="A1100" s="196" t="s">
        <v>1008</v>
      </c>
      <c r="B1100" s="154">
        <f>SUM(B1101:B1109)</f>
        <v>0</v>
      </c>
      <c r="C1100" s="154">
        <f>SUM(C1101:C1109)</f>
        <v>0</v>
      </c>
      <c r="D1100" s="152" t="str">
        <f t="shared" si="17"/>
        <v/>
      </c>
      <c r="E1100" s="196"/>
    </row>
    <row r="1101" ht="20.1" hidden="1" customHeight="1" spans="1:5">
      <c r="A1101" s="196" t="s">
        <v>772</v>
      </c>
      <c r="B1101" s="155"/>
      <c r="C1101" s="155"/>
      <c r="D1101" s="152" t="str">
        <f t="shared" si="17"/>
        <v/>
      </c>
      <c r="E1101" s="196"/>
    </row>
    <row r="1102" ht="20.1" hidden="1" customHeight="1" spans="1:5">
      <c r="A1102" s="196" t="s">
        <v>773</v>
      </c>
      <c r="B1102" s="155"/>
      <c r="C1102" s="155"/>
      <c r="D1102" s="152" t="str">
        <f t="shared" si="17"/>
        <v/>
      </c>
      <c r="E1102" s="196"/>
    </row>
    <row r="1103" ht="20.1" hidden="1" customHeight="1" spans="1:5">
      <c r="A1103" s="196" t="s">
        <v>774</v>
      </c>
      <c r="B1103" s="155"/>
      <c r="C1103" s="155"/>
      <c r="D1103" s="152" t="str">
        <f t="shared" si="17"/>
        <v/>
      </c>
      <c r="E1103" s="196"/>
    </row>
    <row r="1104" ht="20.1" hidden="1" customHeight="1" spans="1:5">
      <c r="A1104" s="196" t="s">
        <v>1009</v>
      </c>
      <c r="B1104" s="155"/>
      <c r="C1104" s="155"/>
      <c r="D1104" s="152" t="str">
        <f t="shared" si="17"/>
        <v/>
      </c>
      <c r="E1104" s="196"/>
    </row>
    <row r="1105" ht="20.1" hidden="1" customHeight="1" spans="1:5">
      <c r="A1105" s="196" t="s">
        <v>1010</v>
      </c>
      <c r="B1105" s="155"/>
      <c r="C1105" s="155"/>
      <c r="D1105" s="152" t="str">
        <f t="shared" si="17"/>
        <v/>
      </c>
      <c r="E1105" s="196"/>
    </row>
    <row r="1106" ht="20.1" hidden="1" customHeight="1" spans="1:5">
      <c r="A1106" s="196" t="s">
        <v>1011</v>
      </c>
      <c r="B1106" s="155"/>
      <c r="C1106" s="155"/>
      <c r="D1106" s="152" t="str">
        <f t="shared" si="17"/>
        <v/>
      </c>
      <c r="E1106" s="196"/>
    </row>
    <row r="1107" ht="20.1" hidden="1" customHeight="1" spans="1:5">
      <c r="A1107" s="196" t="s">
        <v>1012</v>
      </c>
      <c r="B1107" s="155"/>
      <c r="C1107" s="155"/>
      <c r="D1107" s="152" t="str">
        <f t="shared" si="17"/>
        <v/>
      </c>
      <c r="E1107" s="196"/>
    </row>
    <row r="1108" ht="20.1" hidden="1" customHeight="1" spans="1:5">
      <c r="A1108" s="196" t="s">
        <v>792</v>
      </c>
      <c r="B1108" s="155"/>
      <c r="C1108" s="155"/>
      <c r="D1108" s="152" t="str">
        <f t="shared" si="17"/>
        <v/>
      </c>
      <c r="E1108" s="196"/>
    </row>
    <row r="1109" ht="20.1" hidden="1" customHeight="1" spans="1:5">
      <c r="A1109" s="196" t="s">
        <v>1013</v>
      </c>
      <c r="B1109" s="155"/>
      <c r="C1109" s="155"/>
      <c r="D1109" s="152" t="str">
        <f t="shared" si="17"/>
        <v/>
      </c>
      <c r="E1109" s="196"/>
    </row>
    <row r="1110" ht="20.1" hidden="1" customHeight="1" spans="1:5">
      <c r="A1110" s="196" t="s">
        <v>1014</v>
      </c>
      <c r="B1110" s="154">
        <f>SUM(B1111:B1116)</f>
        <v>0</v>
      </c>
      <c r="C1110" s="154">
        <f>SUM(C1111:C1116)</f>
        <v>0</v>
      </c>
      <c r="D1110" s="152" t="str">
        <f t="shared" si="17"/>
        <v/>
      </c>
      <c r="E1110" s="196"/>
    </row>
    <row r="1111" ht="20.1" hidden="1" customHeight="1" spans="1:5">
      <c r="A1111" s="196" t="s">
        <v>772</v>
      </c>
      <c r="B1111" s="155"/>
      <c r="C1111" s="155"/>
      <c r="D1111" s="152" t="str">
        <f t="shared" si="17"/>
        <v/>
      </c>
      <c r="E1111" s="196"/>
    </row>
    <row r="1112" ht="20.1" hidden="1" customHeight="1" spans="1:5">
      <c r="A1112" s="196" t="s">
        <v>773</v>
      </c>
      <c r="B1112" s="155"/>
      <c r="C1112" s="155"/>
      <c r="D1112" s="152" t="str">
        <f t="shared" si="17"/>
        <v/>
      </c>
      <c r="E1112" s="196"/>
    </row>
    <row r="1113" ht="20.1" hidden="1" customHeight="1" spans="1:5">
      <c r="A1113" s="196" t="s">
        <v>774</v>
      </c>
      <c r="B1113" s="155"/>
      <c r="C1113" s="155"/>
      <c r="D1113" s="152" t="str">
        <f t="shared" si="17"/>
        <v/>
      </c>
      <c r="E1113" s="196"/>
    </row>
    <row r="1114" ht="20.1" hidden="1" customHeight="1" spans="1:5">
      <c r="A1114" s="196" t="s">
        <v>1015</v>
      </c>
      <c r="B1114" s="155"/>
      <c r="C1114" s="155"/>
      <c r="D1114" s="152" t="str">
        <f t="shared" si="17"/>
        <v/>
      </c>
      <c r="E1114" s="196"/>
    </row>
    <row r="1115" ht="20.1" hidden="1" customHeight="1" spans="1:5">
      <c r="A1115" s="196" t="s">
        <v>1016</v>
      </c>
      <c r="B1115" s="155"/>
      <c r="C1115" s="155"/>
      <c r="D1115" s="152" t="str">
        <f t="shared" si="17"/>
        <v/>
      </c>
      <c r="E1115" s="196"/>
    </row>
    <row r="1116" ht="20.1" hidden="1" customHeight="1" spans="1:5">
      <c r="A1116" s="196" t="s">
        <v>1017</v>
      </c>
      <c r="B1116" s="155"/>
      <c r="C1116" s="155"/>
      <c r="D1116" s="152" t="str">
        <f t="shared" si="17"/>
        <v/>
      </c>
      <c r="E1116" s="196"/>
    </row>
    <row r="1117" ht="20.1" customHeight="1" spans="1:5">
      <c r="A1117" s="196" t="s">
        <v>1018</v>
      </c>
      <c r="B1117" s="154">
        <f>SUM(B1118:B1122)</f>
        <v>280</v>
      </c>
      <c r="C1117" s="154">
        <f>SUM(C1118:C1122)</f>
        <v>0</v>
      </c>
      <c r="D1117" s="152">
        <f t="shared" si="17"/>
        <v>0</v>
      </c>
      <c r="E1117" s="196"/>
    </row>
    <row r="1118" ht="20.1" hidden="1" customHeight="1" spans="1:5">
      <c r="A1118" s="196" t="s">
        <v>772</v>
      </c>
      <c r="B1118" s="155"/>
      <c r="C1118" s="155"/>
      <c r="D1118" s="152" t="str">
        <f t="shared" si="17"/>
        <v/>
      </c>
      <c r="E1118" s="196"/>
    </row>
    <row r="1119" ht="20.1" hidden="1" customHeight="1" spans="1:5">
      <c r="A1119" s="196" t="s">
        <v>773</v>
      </c>
      <c r="B1119" s="155"/>
      <c r="C1119" s="155"/>
      <c r="D1119" s="152" t="str">
        <f t="shared" si="17"/>
        <v/>
      </c>
      <c r="E1119" s="196"/>
    </row>
    <row r="1120" ht="20.1" hidden="1" customHeight="1" spans="1:5">
      <c r="A1120" s="196" t="s">
        <v>774</v>
      </c>
      <c r="B1120" s="155"/>
      <c r="C1120" s="155"/>
      <c r="D1120" s="152" t="str">
        <f t="shared" si="17"/>
        <v/>
      </c>
      <c r="E1120" s="196"/>
    </row>
    <row r="1121" ht="20.1" hidden="1" customHeight="1" spans="1:5">
      <c r="A1121" s="196" t="s">
        <v>1019</v>
      </c>
      <c r="B1121" s="155"/>
      <c r="C1121" s="155"/>
      <c r="D1121" s="152" t="str">
        <f t="shared" si="17"/>
        <v/>
      </c>
      <c r="E1121" s="196"/>
    </row>
    <row r="1122" ht="20.1" customHeight="1" spans="1:5">
      <c r="A1122" s="196" t="s">
        <v>1020</v>
      </c>
      <c r="B1122" s="155">
        <v>280</v>
      </c>
      <c r="C1122" s="155"/>
      <c r="D1122" s="152">
        <f t="shared" si="17"/>
        <v>0</v>
      </c>
      <c r="E1122" s="196"/>
    </row>
    <row r="1123" ht="20.1" hidden="1" customHeight="1" spans="1:5">
      <c r="A1123" s="196" t="s">
        <v>1021</v>
      </c>
      <c r="B1123" s="154">
        <f>SUM(B1124:B1125)</f>
        <v>0</v>
      </c>
      <c r="C1123" s="154">
        <f>SUM(C1124:C1125)</f>
        <v>0</v>
      </c>
      <c r="D1123" s="152" t="str">
        <f t="shared" si="17"/>
        <v/>
      </c>
      <c r="E1123" s="196"/>
    </row>
    <row r="1124" ht="20.1" hidden="1" customHeight="1" spans="1:5">
      <c r="A1124" s="196" t="s">
        <v>1022</v>
      </c>
      <c r="B1124" s="155"/>
      <c r="C1124" s="155"/>
      <c r="D1124" s="152" t="str">
        <f t="shared" si="17"/>
        <v/>
      </c>
      <c r="E1124" s="196"/>
    </row>
    <row r="1125" ht="20.1" hidden="1" customHeight="1" spans="1:5">
      <c r="A1125" s="196" t="s">
        <v>1023</v>
      </c>
      <c r="B1125" s="155"/>
      <c r="C1125" s="155"/>
      <c r="D1125" s="152" t="str">
        <f t="shared" si="17"/>
        <v/>
      </c>
      <c r="E1125" s="196"/>
    </row>
    <row r="1126" ht="20.1" hidden="1" customHeight="1" spans="1:5">
      <c r="A1126" s="196" t="s">
        <v>1024</v>
      </c>
      <c r="B1126" s="154">
        <f>SUM(B1127,B1134,B1140,)</f>
        <v>0</v>
      </c>
      <c r="C1126" s="154">
        <f>SUM(C1127,C1134,C1140,)</f>
        <v>0</v>
      </c>
      <c r="D1126" s="152" t="str">
        <f t="shared" si="17"/>
        <v/>
      </c>
      <c r="E1126" s="196"/>
    </row>
    <row r="1127" ht="20.1" hidden="1" customHeight="1" spans="1:5">
      <c r="A1127" s="196" t="s">
        <v>1025</v>
      </c>
      <c r="B1127" s="154">
        <f>SUM(B1128:B1133)</f>
        <v>0</v>
      </c>
      <c r="C1127" s="154">
        <f>SUM(C1128:C1133)</f>
        <v>0</v>
      </c>
      <c r="D1127" s="152" t="str">
        <f t="shared" si="17"/>
        <v/>
      </c>
      <c r="E1127" s="196"/>
    </row>
    <row r="1128" ht="20.1" hidden="1" customHeight="1" spans="1:5">
      <c r="A1128" s="196" t="s">
        <v>772</v>
      </c>
      <c r="B1128" s="155"/>
      <c r="C1128" s="155"/>
      <c r="D1128" s="152" t="str">
        <f t="shared" si="17"/>
        <v/>
      </c>
      <c r="E1128" s="196"/>
    </row>
    <row r="1129" ht="20.1" hidden="1" customHeight="1" spans="1:5">
      <c r="A1129" s="196" t="s">
        <v>773</v>
      </c>
      <c r="B1129" s="155"/>
      <c r="C1129" s="155"/>
      <c r="D1129" s="152" t="str">
        <f t="shared" si="17"/>
        <v/>
      </c>
      <c r="E1129" s="196"/>
    </row>
    <row r="1130" ht="20.1" hidden="1" customHeight="1" spans="1:5">
      <c r="A1130" s="196" t="s">
        <v>774</v>
      </c>
      <c r="B1130" s="155"/>
      <c r="C1130" s="155"/>
      <c r="D1130" s="152" t="str">
        <f t="shared" si="17"/>
        <v/>
      </c>
      <c r="E1130" s="196"/>
    </row>
    <row r="1131" ht="20.1" hidden="1" customHeight="1" spans="1:5">
      <c r="A1131" s="196" t="s">
        <v>1026</v>
      </c>
      <c r="B1131" s="155"/>
      <c r="C1131" s="155"/>
      <c r="D1131" s="152" t="str">
        <f t="shared" si="17"/>
        <v/>
      </c>
      <c r="E1131" s="196"/>
    </row>
    <row r="1132" ht="20.1" hidden="1" customHeight="1" spans="1:5">
      <c r="A1132" s="196" t="s">
        <v>792</v>
      </c>
      <c r="B1132" s="155"/>
      <c r="C1132" s="155"/>
      <c r="D1132" s="152" t="str">
        <f t="shared" si="17"/>
        <v/>
      </c>
      <c r="E1132" s="196"/>
    </row>
    <row r="1133" ht="20.1" hidden="1" customHeight="1" spans="1:5">
      <c r="A1133" s="196" t="s">
        <v>1027</v>
      </c>
      <c r="B1133" s="155"/>
      <c r="C1133" s="155"/>
      <c r="D1133" s="152" t="str">
        <f t="shared" si="17"/>
        <v/>
      </c>
      <c r="E1133" s="196"/>
    </row>
    <row r="1134" ht="20.1" hidden="1" customHeight="1" spans="1:5">
      <c r="A1134" s="196" t="s">
        <v>1028</v>
      </c>
      <c r="B1134" s="154">
        <f>SUM(B1135:B1139)</f>
        <v>0</v>
      </c>
      <c r="C1134" s="154">
        <f>SUM(C1135:C1139)</f>
        <v>0</v>
      </c>
      <c r="D1134" s="152" t="str">
        <f t="shared" si="17"/>
        <v/>
      </c>
      <c r="E1134" s="196"/>
    </row>
    <row r="1135" ht="20.1" hidden="1" customHeight="1" spans="1:5">
      <c r="A1135" s="196" t="s">
        <v>1029</v>
      </c>
      <c r="B1135" s="155"/>
      <c r="C1135" s="155"/>
      <c r="D1135" s="152" t="str">
        <f t="shared" si="17"/>
        <v/>
      </c>
      <c r="E1135" s="196"/>
    </row>
    <row r="1136" ht="20.1" hidden="1" customHeight="1" spans="1:5">
      <c r="A1136" s="196" t="s">
        <v>1030</v>
      </c>
      <c r="B1136" s="155"/>
      <c r="C1136" s="155"/>
      <c r="D1136" s="152" t="str">
        <f t="shared" si="17"/>
        <v/>
      </c>
      <c r="E1136" s="196"/>
    </row>
    <row r="1137" ht="20.1" hidden="1" customHeight="1" spans="1:5">
      <c r="A1137" s="196" t="s">
        <v>1031</v>
      </c>
      <c r="B1137" s="155"/>
      <c r="C1137" s="155"/>
      <c r="D1137" s="152" t="str">
        <f t="shared" si="17"/>
        <v/>
      </c>
      <c r="E1137" s="196"/>
    </row>
    <row r="1138" ht="20.1" hidden="1" customHeight="1" spans="1:5">
      <c r="A1138" s="196" t="s">
        <v>1032</v>
      </c>
      <c r="B1138" s="155"/>
      <c r="C1138" s="155"/>
      <c r="D1138" s="152" t="str">
        <f t="shared" si="17"/>
        <v/>
      </c>
      <c r="E1138" s="196"/>
    </row>
    <row r="1139" ht="20.1" hidden="1" customHeight="1" spans="1:5">
      <c r="A1139" s="196" t="s">
        <v>1033</v>
      </c>
      <c r="B1139" s="155"/>
      <c r="C1139" s="155"/>
      <c r="D1139" s="152" t="str">
        <f t="shared" si="17"/>
        <v/>
      </c>
      <c r="E1139" s="196"/>
    </row>
    <row r="1140" ht="20.1" hidden="1" customHeight="1" spans="1:5">
      <c r="A1140" s="196" t="s">
        <v>1034</v>
      </c>
      <c r="B1140" s="155"/>
      <c r="C1140" s="155"/>
      <c r="D1140" s="152" t="str">
        <f t="shared" si="17"/>
        <v/>
      </c>
      <c r="E1140" s="196"/>
    </row>
    <row r="1141" ht="20.1" hidden="1" customHeight="1" spans="1:5">
      <c r="A1141" s="196" t="s">
        <v>1035</v>
      </c>
      <c r="B1141" s="154">
        <f>SUM(B1142:B1150)</f>
        <v>0</v>
      </c>
      <c r="C1141" s="154">
        <f>SUM(C1142:C1150)</f>
        <v>0</v>
      </c>
      <c r="D1141" s="152" t="str">
        <f t="shared" si="17"/>
        <v/>
      </c>
      <c r="E1141" s="196"/>
    </row>
    <row r="1142" ht="20.1" hidden="1" customHeight="1" spans="1:5">
      <c r="A1142" s="196" t="s">
        <v>1036</v>
      </c>
      <c r="B1142" s="155"/>
      <c r="C1142" s="155"/>
      <c r="D1142" s="152" t="str">
        <f t="shared" si="17"/>
        <v/>
      </c>
      <c r="E1142" s="196"/>
    </row>
    <row r="1143" ht="20.1" hidden="1" customHeight="1" spans="1:5">
      <c r="A1143" s="196" t="s">
        <v>1037</v>
      </c>
      <c r="B1143" s="155"/>
      <c r="C1143" s="155"/>
      <c r="D1143" s="152" t="str">
        <f t="shared" si="17"/>
        <v/>
      </c>
      <c r="E1143" s="196"/>
    </row>
    <row r="1144" ht="20.1" hidden="1" customHeight="1" spans="1:5">
      <c r="A1144" s="196" t="s">
        <v>1038</v>
      </c>
      <c r="B1144" s="155"/>
      <c r="C1144" s="155"/>
      <c r="D1144" s="152" t="str">
        <f t="shared" si="17"/>
        <v/>
      </c>
      <c r="E1144" s="196"/>
    </row>
    <row r="1145" ht="20.1" hidden="1" customHeight="1" spans="1:5">
      <c r="A1145" s="196" t="s">
        <v>1039</v>
      </c>
      <c r="B1145" s="155"/>
      <c r="C1145" s="155"/>
      <c r="D1145" s="152" t="str">
        <f t="shared" si="17"/>
        <v/>
      </c>
      <c r="E1145" s="196"/>
    </row>
    <row r="1146" ht="20.1" hidden="1" customHeight="1" spans="1:5">
      <c r="A1146" s="196" t="s">
        <v>1040</v>
      </c>
      <c r="B1146" s="155"/>
      <c r="C1146" s="155"/>
      <c r="D1146" s="152" t="str">
        <f t="shared" si="17"/>
        <v/>
      </c>
      <c r="E1146" s="196"/>
    </row>
    <row r="1147" ht="20.1" hidden="1" customHeight="1" spans="1:5">
      <c r="A1147" s="196" t="s">
        <v>791</v>
      </c>
      <c r="B1147" s="155"/>
      <c r="C1147" s="155"/>
      <c r="D1147" s="152" t="str">
        <f t="shared" si="17"/>
        <v/>
      </c>
      <c r="E1147" s="196"/>
    </row>
    <row r="1148" ht="20.1" hidden="1" customHeight="1" spans="1:5">
      <c r="A1148" s="196" t="s">
        <v>1041</v>
      </c>
      <c r="B1148" s="155"/>
      <c r="C1148" s="155"/>
      <c r="D1148" s="152" t="str">
        <f t="shared" si="17"/>
        <v/>
      </c>
      <c r="E1148" s="196"/>
    </row>
    <row r="1149" ht="20.1" hidden="1" customHeight="1" spans="1:5">
      <c r="A1149" s="196" t="s">
        <v>1042</v>
      </c>
      <c r="B1149" s="155"/>
      <c r="C1149" s="155"/>
      <c r="D1149" s="152" t="str">
        <f t="shared" si="17"/>
        <v/>
      </c>
      <c r="E1149" s="196"/>
    </row>
    <row r="1150" ht="20.1" hidden="1" customHeight="1" spans="1:5">
      <c r="A1150" s="196" t="s">
        <v>1043</v>
      </c>
      <c r="B1150" s="155"/>
      <c r="C1150" s="155"/>
      <c r="D1150" s="152" t="str">
        <f t="shared" si="17"/>
        <v/>
      </c>
      <c r="E1150" s="196"/>
    </row>
    <row r="1151" ht="20.1" customHeight="1" spans="1:5">
      <c r="A1151" s="196" t="s">
        <v>1044</v>
      </c>
      <c r="B1151" s="154">
        <f>SUM(B1152,B1172,B1191,B1200,B1213,B1228,)</f>
        <v>225</v>
      </c>
      <c r="C1151" s="154">
        <f>SUM(C1152,C1172,C1191,C1200,C1213,C1228,)</f>
        <v>72</v>
      </c>
      <c r="D1151" s="152">
        <f t="shared" si="17"/>
        <v>32</v>
      </c>
      <c r="E1151" s="196"/>
    </row>
    <row r="1152" ht="20.1" customHeight="1" spans="1:5">
      <c r="A1152" s="196" t="s">
        <v>1045</v>
      </c>
      <c r="B1152" s="154">
        <f>SUM(B1153:B1171)</f>
        <v>225</v>
      </c>
      <c r="C1152" s="154">
        <f>SUM(C1153:C1171)</f>
        <v>72</v>
      </c>
      <c r="D1152" s="152">
        <f t="shared" si="17"/>
        <v>32</v>
      </c>
      <c r="E1152" s="196"/>
    </row>
    <row r="1153" ht="20.1" customHeight="1" spans="1:5">
      <c r="A1153" s="196" t="s">
        <v>772</v>
      </c>
      <c r="B1153" s="155">
        <v>225</v>
      </c>
      <c r="C1153" s="155">
        <v>42</v>
      </c>
      <c r="D1153" s="152">
        <f t="shared" si="17"/>
        <v>18.7</v>
      </c>
      <c r="E1153" s="196"/>
    </row>
    <row r="1154" ht="20.1" hidden="1" customHeight="1" spans="1:5">
      <c r="A1154" s="196" t="s">
        <v>773</v>
      </c>
      <c r="B1154" s="155"/>
      <c r="C1154" s="155"/>
      <c r="D1154" s="152" t="str">
        <f t="shared" si="17"/>
        <v/>
      </c>
      <c r="E1154" s="196"/>
    </row>
    <row r="1155" ht="20.1" hidden="1" customHeight="1" spans="1:5">
      <c r="A1155" s="196" t="s">
        <v>774</v>
      </c>
      <c r="B1155" s="155"/>
      <c r="C1155" s="155"/>
      <c r="D1155" s="152" t="str">
        <f t="shared" si="17"/>
        <v/>
      </c>
      <c r="E1155" s="196"/>
    </row>
    <row r="1156" ht="20.1" hidden="1" customHeight="1" spans="1:5">
      <c r="A1156" s="196" t="s">
        <v>1046</v>
      </c>
      <c r="B1156" s="155"/>
      <c r="C1156" s="155"/>
      <c r="D1156" s="152" t="str">
        <f t="shared" si="17"/>
        <v/>
      </c>
      <c r="E1156" s="196"/>
    </row>
    <row r="1157" ht="20.1" hidden="1" customHeight="1" spans="1:5">
      <c r="A1157" s="196" t="s">
        <v>1047</v>
      </c>
      <c r="B1157" s="155"/>
      <c r="C1157" s="155"/>
      <c r="D1157" s="152" t="str">
        <f t="shared" si="17"/>
        <v/>
      </c>
      <c r="E1157" s="196"/>
    </row>
    <row r="1158" ht="20.1" hidden="1" customHeight="1" spans="1:5">
      <c r="A1158" s="196" t="s">
        <v>1048</v>
      </c>
      <c r="B1158" s="155"/>
      <c r="C1158" s="155"/>
      <c r="D1158" s="152" t="str">
        <f t="shared" si="17"/>
        <v/>
      </c>
      <c r="E1158" s="196"/>
    </row>
    <row r="1159" ht="20.1" hidden="1" customHeight="1" spans="1:5">
      <c r="A1159" s="196" t="s">
        <v>1049</v>
      </c>
      <c r="B1159" s="155"/>
      <c r="C1159" s="155"/>
      <c r="D1159" s="152" t="str">
        <f t="shared" ref="D1159:D1222" si="18">IF(B1159=0,"",ROUND(C1159/B1159*100,1))</f>
        <v/>
      </c>
      <c r="E1159" s="196"/>
    </row>
    <row r="1160" ht="20.1" hidden="1" customHeight="1" spans="1:5">
      <c r="A1160" s="196" t="s">
        <v>1050</v>
      </c>
      <c r="B1160" s="155"/>
      <c r="C1160" s="155"/>
      <c r="D1160" s="152" t="str">
        <f t="shared" si="18"/>
        <v/>
      </c>
      <c r="E1160" s="196"/>
    </row>
    <row r="1161" ht="20.1" hidden="1" customHeight="1" spans="1:5">
      <c r="A1161" s="196" t="s">
        <v>1051</v>
      </c>
      <c r="B1161" s="155"/>
      <c r="C1161" s="155"/>
      <c r="D1161" s="152" t="str">
        <f t="shared" si="18"/>
        <v/>
      </c>
      <c r="E1161" s="196"/>
    </row>
    <row r="1162" ht="20.1" hidden="1" customHeight="1" spans="1:5">
      <c r="A1162" s="196" t="s">
        <v>1052</v>
      </c>
      <c r="B1162" s="155"/>
      <c r="C1162" s="155"/>
      <c r="D1162" s="152" t="str">
        <f t="shared" si="18"/>
        <v/>
      </c>
      <c r="E1162" s="196"/>
    </row>
    <row r="1163" ht="20.1" hidden="1" customHeight="1" spans="1:5">
      <c r="A1163" s="196" t="s">
        <v>1053</v>
      </c>
      <c r="B1163" s="155"/>
      <c r="C1163" s="155"/>
      <c r="D1163" s="152" t="str">
        <f t="shared" si="18"/>
        <v/>
      </c>
      <c r="E1163" s="196"/>
    </row>
    <row r="1164" ht="20.1" hidden="1" customHeight="1" spans="1:5">
      <c r="A1164" s="196" t="s">
        <v>1054</v>
      </c>
      <c r="B1164" s="155"/>
      <c r="C1164" s="155"/>
      <c r="D1164" s="152" t="str">
        <f t="shared" si="18"/>
        <v/>
      </c>
      <c r="E1164" s="196"/>
    </row>
    <row r="1165" ht="20.1" hidden="1" customHeight="1" spans="1:5">
      <c r="A1165" s="196" t="s">
        <v>1055</v>
      </c>
      <c r="B1165" s="155"/>
      <c r="C1165" s="155"/>
      <c r="D1165" s="152" t="str">
        <f t="shared" si="18"/>
        <v/>
      </c>
      <c r="E1165" s="196"/>
    </row>
    <row r="1166" ht="20.1" hidden="1" customHeight="1" spans="1:5">
      <c r="A1166" s="196" t="s">
        <v>1056</v>
      </c>
      <c r="B1166" s="155"/>
      <c r="C1166" s="155"/>
      <c r="D1166" s="152" t="str">
        <f t="shared" si="18"/>
        <v/>
      </c>
      <c r="E1166" s="196"/>
    </row>
    <row r="1167" ht="20.1" hidden="1" customHeight="1" spans="1:5">
      <c r="A1167" s="196" t="s">
        <v>1057</v>
      </c>
      <c r="B1167" s="155"/>
      <c r="C1167" s="155"/>
      <c r="D1167" s="152" t="str">
        <f t="shared" si="18"/>
        <v/>
      </c>
      <c r="E1167" s="196"/>
    </row>
    <row r="1168" ht="20.1" hidden="1" customHeight="1" spans="1:5">
      <c r="A1168" s="196" t="s">
        <v>1058</v>
      </c>
      <c r="B1168" s="155"/>
      <c r="C1168" s="155"/>
      <c r="D1168" s="152" t="str">
        <f t="shared" si="18"/>
        <v/>
      </c>
      <c r="E1168" s="196"/>
    </row>
    <row r="1169" ht="20.1" hidden="1" customHeight="1" spans="1:5">
      <c r="A1169" s="196" t="s">
        <v>1059</v>
      </c>
      <c r="B1169" s="155"/>
      <c r="C1169" s="155"/>
      <c r="D1169" s="152" t="str">
        <f t="shared" si="18"/>
        <v/>
      </c>
      <c r="E1169" s="196"/>
    </row>
    <row r="1170" ht="20.1" hidden="1" customHeight="1" spans="1:5">
      <c r="A1170" s="196" t="s">
        <v>792</v>
      </c>
      <c r="B1170" s="155"/>
      <c r="C1170" s="155"/>
      <c r="D1170" s="152" t="str">
        <f t="shared" si="18"/>
        <v/>
      </c>
      <c r="E1170" s="196"/>
    </row>
    <row r="1171" ht="20.1" customHeight="1" spans="1:5">
      <c r="A1171" s="196" t="s">
        <v>1060</v>
      </c>
      <c r="B1171" s="155"/>
      <c r="C1171" s="155">
        <v>30</v>
      </c>
      <c r="D1171" s="152" t="str">
        <f t="shared" si="18"/>
        <v/>
      </c>
      <c r="E1171" s="196"/>
    </row>
    <row r="1172" ht="20.1" hidden="1" customHeight="1" spans="1:5">
      <c r="A1172" s="196" t="s">
        <v>1061</v>
      </c>
      <c r="B1172" s="154">
        <f>SUM(B1173:B1190)</f>
        <v>0</v>
      </c>
      <c r="C1172" s="154">
        <f>SUM(C1173:C1190)</f>
        <v>0</v>
      </c>
      <c r="D1172" s="152" t="str">
        <f t="shared" si="18"/>
        <v/>
      </c>
      <c r="E1172" s="196"/>
    </row>
    <row r="1173" ht="20.1" hidden="1" customHeight="1" spans="1:5">
      <c r="A1173" s="196" t="s">
        <v>772</v>
      </c>
      <c r="B1173" s="155"/>
      <c r="C1173" s="155"/>
      <c r="D1173" s="152" t="str">
        <f t="shared" si="18"/>
        <v/>
      </c>
      <c r="E1173" s="196"/>
    </row>
    <row r="1174" ht="20.1" hidden="1" customHeight="1" spans="1:5">
      <c r="A1174" s="196" t="s">
        <v>773</v>
      </c>
      <c r="B1174" s="155"/>
      <c r="C1174" s="155"/>
      <c r="D1174" s="152" t="str">
        <f t="shared" si="18"/>
        <v/>
      </c>
      <c r="E1174" s="196"/>
    </row>
    <row r="1175" ht="20.1" hidden="1" customHeight="1" spans="1:5">
      <c r="A1175" s="196" t="s">
        <v>774</v>
      </c>
      <c r="B1175" s="155"/>
      <c r="C1175" s="155"/>
      <c r="D1175" s="152" t="str">
        <f t="shared" si="18"/>
        <v/>
      </c>
      <c r="E1175" s="196"/>
    </row>
    <row r="1176" ht="20.1" hidden="1" customHeight="1" spans="1:5">
      <c r="A1176" s="196" t="s">
        <v>1062</v>
      </c>
      <c r="B1176" s="155"/>
      <c r="C1176" s="155"/>
      <c r="D1176" s="152" t="str">
        <f t="shared" si="18"/>
        <v/>
      </c>
      <c r="E1176" s="196"/>
    </row>
    <row r="1177" ht="20.1" hidden="1" customHeight="1" spans="1:5">
      <c r="A1177" s="196" t="s">
        <v>1063</v>
      </c>
      <c r="B1177" s="155"/>
      <c r="C1177" s="155"/>
      <c r="D1177" s="152" t="str">
        <f t="shared" si="18"/>
        <v/>
      </c>
      <c r="E1177" s="196"/>
    </row>
    <row r="1178" ht="20.1" hidden="1" customHeight="1" spans="1:5">
      <c r="A1178" s="196" t="s">
        <v>1064</v>
      </c>
      <c r="B1178" s="155"/>
      <c r="C1178" s="155"/>
      <c r="D1178" s="152" t="str">
        <f t="shared" si="18"/>
        <v/>
      </c>
      <c r="E1178" s="196"/>
    </row>
    <row r="1179" ht="20.1" hidden="1" customHeight="1" spans="1:5">
      <c r="A1179" s="196" t="s">
        <v>1065</v>
      </c>
      <c r="B1179" s="155"/>
      <c r="C1179" s="155"/>
      <c r="D1179" s="152" t="str">
        <f t="shared" si="18"/>
        <v/>
      </c>
      <c r="E1179" s="196"/>
    </row>
    <row r="1180" ht="20.1" hidden="1" customHeight="1" spans="1:5">
      <c r="A1180" s="196" t="s">
        <v>1066</v>
      </c>
      <c r="B1180" s="155"/>
      <c r="C1180" s="155"/>
      <c r="D1180" s="152" t="str">
        <f t="shared" si="18"/>
        <v/>
      </c>
      <c r="E1180" s="196"/>
    </row>
    <row r="1181" ht="20.1" hidden="1" customHeight="1" spans="1:5">
      <c r="A1181" s="196" t="s">
        <v>1067</v>
      </c>
      <c r="B1181" s="155"/>
      <c r="C1181" s="155"/>
      <c r="D1181" s="152" t="str">
        <f t="shared" si="18"/>
        <v/>
      </c>
      <c r="E1181" s="196"/>
    </row>
    <row r="1182" ht="20.1" hidden="1" customHeight="1" spans="1:5">
      <c r="A1182" s="196" t="s">
        <v>1068</v>
      </c>
      <c r="B1182" s="155"/>
      <c r="C1182" s="155"/>
      <c r="D1182" s="152" t="str">
        <f t="shared" si="18"/>
        <v/>
      </c>
      <c r="E1182" s="196"/>
    </row>
    <row r="1183" ht="20.1" hidden="1" customHeight="1" spans="1:5">
      <c r="A1183" s="196" t="s">
        <v>1069</v>
      </c>
      <c r="B1183" s="155"/>
      <c r="C1183" s="155"/>
      <c r="D1183" s="152" t="str">
        <f t="shared" si="18"/>
        <v/>
      </c>
      <c r="E1183" s="196"/>
    </row>
    <row r="1184" ht="20.1" hidden="1" customHeight="1" spans="1:5">
      <c r="A1184" s="196" t="s">
        <v>1070</v>
      </c>
      <c r="B1184" s="155"/>
      <c r="C1184" s="155"/>
      <c r="D1184" s="152" t="str">
        <f t="shared" si="18"/>
        <v/>
      </c>
      <c r="E1184" s="196"/>
    </row>
    <row r="1185" ht="20.1" hidden="1" customHeight="1" spans="1:5">
      <c r="A1185" s="196" t="s">
        <v>1071</v>
      </c>
      <c r="B1185" s="155"/>
      <c r="C1185" s="155"/>
      <c r="D1185" s="152" t="str">
        <f t="shared" si="18"/>
        <v/>
      </c>
      <c r="E1185" s="196"/>
    </row>
    <row r="1186" ht="20.1" hidden="1" customHeight="1" spans="1:5">
      <c r="A1186" s="196" t="s">
        <v>1072</v>
      </c>
      <c r="B1186" s="155"/>
      <c r="C1186" s="155"/>
      <c r="D1186" s="152" t="str">
        <f t="shared" si="18"/>
        <v/>
      </c>
      <c r="E1186" s="196"/>
    </row>
    <row r="1187" ht="20.1" hidden="1" customHeight="1" spans="1:5">
      <c r="A1187" s="196" t="s">
        <v>1073</v>
      </c>
      <c r="B1187" s="155"/>
      <c r="C1187" s="155"/>
      <c r="D1187" s="152" t="str">
        <f t="shared" si="18"/>
        <v/>
      </c>
      <c r="E1187" s="196"/>
    </row>
    <row r="1188" ht="20.1" hidden="1" customHeight="1" spans="1:5">
      <c r="A1188" s="196" t="s">
        <v>1074</v>
      </c>
      <c r="B1188" s="155"/>
      <c r="C1188" s="155"/>
      <c r="D1188" s="152" t="str">
        <f t="shared" si="18"/>
        <v/>
      </c>
      <c r="E1188" s="196"/>
    </row>
    <row r="1189" ht="20.1" hidden="1" customHeight="1" spans="1:5">
      <c r="A1189" s="196" t="s">
        <v>792</v>
      </c>
      <c r="B1189" s="155"/>
      <c r="C1189" s="155"/>
      <c r="D1189" s="152" t="str">
        <f t="shared" si="18"/>
        <v/>
      </c>
      <c r="E1189" s="196"/>
    </row>
    <row r="1190" ht="20.1" hidden="1" customHeight="1" spans="1:5">
      <c r="A1190" s="196" t="s">
        <v>1075</v>
      </c>
      <c r="B1190" s="155"/>
      <c r="C1190" s="155"/>
      <c r="D1190" s="152" t="str">
        <f t="shared" si="18"/>
        <v/>
      </c>
      <c r="E1190" s="196"/>
    </row>
    <row r="1191" ht="20.1" hidden="1" customHeight="1" spans="1:5">
      <c r="A1191" s="196" t="s">
        <v>1076</v>
      </c>
      <c r="B1191" s="154">
        <f>SUM(B1192:B1199)</f>
        <v>0</v>
      </c>
      <c r="C1191" s="154">
        <f>SUM(C1192:C1199)</f>
        <v>0</v>
      </c>
      <c r="D1191" s="152" t="str">
        <f t="shared" si="18"/>
        <v/>
      </c>
      <c r="E1191" s="196"/>
    </row>
    <row r="1192" ht="20.1" hidden="1" customHeight="1" spans="1:5">
      <c r="A1192" s="196" t="s">
        <v>772</v>
      </c>
      <c r="B1192" s="155"/>
      <c r="C1192" s="155"/>
      <c r="D1192" s="152" t="str">
        <f t="shared" si="18"/>
        <v/>
      </c>
      <c r="E1192" s="196"/>
    </row>
    <row r="1193" ht="20.1" hidden="1" customHeight="1" spans="1:5">
      <c r="A1193" s="196" t="s">
        <v>773</v>
      </c>
      <c r="B1193" s="155"/>
      <c r="C1193" s="155"/>
      <c r="D1193" s="152" t="str">
        <f t="shared" si="18"/>
        <v/>
      </c>
      <c r="E1193" s="196"/>
    </row>
    <row r="1194" ht="20.1" hidden="1" customHeight="1" spans="1:5">
      <c r="A1194" s="196" t="s">
        <v>774</v>
      </c>
      <c r="B1194" s="155"/>
      <c r="C1194" s="155"/>
      <c r="D1194" s="152" t="str">
        <f t="shared" si="18"/>
        <v/>
      </c>
      <c r="E1194" s="196"/>
    </row>
    <row r="1195" ht="20.1" hidden="1" customHeight="1" spans="1:5">
      <c r="A1195" s="196" t="s">
        <v>1077</v>
      </c>
      <c r="B1195" s="155"/>
      <c r="C1195" s="155"/>
      <c r="D1195" s="152" t="str">
        <f t="shared" si="18"/>
        <v/>
      </c>
      <c r="E1195" s="196"/>
    </row>
    <row r="1196" ht="20.1" hidden="1" customHeight="1" spans="1:5">
      <c r="A1196" s="196" t="s">
        <v>1078</v>
      </c>
      <c r="B1196" s="155"/>
      <c r="C1196" s="155"/>
      <c r="D1196" s="152" t="str">
        <f t="shared" si="18"/>
        <v/>
      </c>
      <c r="E1196" s="196"/>
    </row>
    <row r="1197" ht="20.1" hidden="1" customHeight="1" spans="1:5">
      <c r="A1197" s="196" t="s">
        <v>1079</v>
      </c>
      <c r="B1197" s="155"/>
      <c r="C1197" s="155"/>
      <c r="D1197" s="152" t="str">
        <f t="shared" si="18"/>
        <v/>
      </c>
      <c r="E1197" s="196"/>
    </row>
    <row r="1198" ht="20.1" hidden="1" customHeight="1" spans="1:5">
      <c r="A1198" s="196" t="s">
        <v>792</v>
      </c>
      <c r="B1198" s="155"/>
      <c r="C1198" s="155"/>
      <c r="D1198" s="152" t="str">
        <f t="shared" si="18"/>
        <v/>
      </c>
      <c r="E1198" s="196"/>
    </row>
    <row r="1199" ht="20.1" hidden="1" customHeight="1" spans="1:5">
      <c r="A1199" s="196" t="s">
        <v>1080</v>
      </c>
      <c r="B1199" s="155"/>
      <c r="C1199" s="155"/>
      <c r="D1199" s="152" t="str">
        <f t="shared" si="18"/>
        <v/>
      </c>
      <c r="E1199" s="196"/>
    </row>
    <row r="1200" ht="20.1" hidden="1" customHeight="1" spans="1:5">
      <c r="A1200" s="196" t="s">
        <v>1081</v>
      </c>
      <c r="B1200" s="154">
        <f>SUM(B1201:B1212)</f>
        <v>0</v>
      </c>
      <c r="C1200" s="154">
        <f>SUM(C1201:C1212)</f>
        <v>0</v>
      </c>
      <c r="D1200" s="152" t="str">
        <f t="shared" si="18"/>
        <v/>
      </c>
      <c r="E1200" s="196"/>
    </row>
    <row r="1201" ht="20.1" hidden="1" customHeight="1" spans="1:5">
      <c r="A1201" s="196" t="s">
        <v>772</v>
      </c>
      <c r="B1201" s="155"/>
      <c r="C1201" s="155"/>
      <c r="D1201" s="152" t="str">
        <f t="shared" si="18"/>
        <v/>
      </c>
      <c r="E1201" s="196"/>
    </row>
    <row r="1202" ht="20.1" hidden="1" customHeight="1" spans="1:5">
      <c r="A1202" s="196" t="s">
        <v>773</v>
      </c>
      <c r="B1202" s="155"/>
      <c r="C1202" s="155"/>
      <c r="D1202" s="152" t="str">
        <f t="shared" si="18"/>
        <v/>
      </c>
      <c r="E1202" s="196"/>
    </row>
    <row r="1203" ht="20.1" hidden="1" customHeight="1" spans="1:5">
      <c r="A1203" s="196" t="s">
        <v>774</v>
      </c>
      <c r="B1203" s="155"/>
      <c r="C1203" s="155"/>
      <c r="D1203" s="152" t="str">
        <f t="shared" si="18"/>
        <v/>
      </c>
      <c r="E1203" s="196"/>
    </row>
    <row r="1204" ht="20.1" hidden="1" customHeight="1" spans="1:5">
      <c r="A1204" s="196" t="s">
        <v>1082</v>
      </c>
      <c r="B1204" s="155"/>
      <c r="C1204" s="155"/>
      <c r="D1204" s="152" t="str">
        <f t="shared" si="18"/>
        <v/>
      </c>
      <c r="E1204" s="196"/>
    </row>
    <row r="1205" ht="20.1" hidden="1" customHeight="1" spans="1:5">
      <c r="A1205" s="196" t="s">
        <v>1083</v>
      </c>
      <c r="B1205" s="155"/>
      <c r="C1205" s="155"/>
      <c r="D1205" s="152" t="str">
        <f t="shared" si="18"/>
        <v/>
      </c>
      <c r="E1205" s="196"/>
    </row>
    <row r="1206" ht="20.1" hidden="1" customHeight="1" spans="1:5">
      <c r="A1206" s="196" t="s">
        <v>1084</v>
      </c>
      <c r="B1206" s="155"/>
      <c r="C1206" s="155"/>
      <c r="D1206" s="152" t="str">
        <f t="shared" si="18"/>
        <v/>
      </c>
      <c r="E1206" s="196"/>
    </row>
    <row r="1207" ht="20.1" hidden="1" customHeight="1" spans="1:5">
      <c r="A1207" s="196" t="s">
        <v>1085</v>
      </c>
      <c r="B1207" s="155"/>
      <c r="C1207" s="155"/>
      <c r="D1207" s="152" t="str">
        <f t="shared" si="18"/>
        <v/>
      </c>
      <c r="E1207" s="196"/>
    </row>
    <row r="1208" ht="20.1" hidden="1" customHeight="1" spans="1:5">
      <c r="A1208" s="196" t="s">
        <v>1086</v>
      </c>
      <c r="B1208" s="155"/>
      <c r="C1208" s="155"/>
      <c r="D1208" s="152" t="str">
        <f t="shared" si="18"/>
        <v/>
      </c>
      <c r="E1208" s="196"/>
    </row>
    <row r="1209" ht="20.1" hidden="1" customHeight="1" spans="1:5">
      <c r="A1209" s="196" t="s">
        <v>1087</v>
      </c>
      <c r="B1209" s="155"/>
      <c r="C1209" s="155"/>
      <c r="D1209" s="152" t="str">
        <f t="shared" si="18"/>
        <v/>
      </c>
      <c r="E1209" s="196"/>
    </row>
    <row r="1210" ht="20.1" hidden="1" customHeight="1" spans="1:5">
      <c r="A1210" s="196" t="s">
        <v>1088</v>
      </c>
      <c r="B1210" s="155"/>
      <c r="C1210" s="155"/>
      <c r="D1210" s="152" t="str">
        <f t="shared" si="18"/>
        <v/>
      </c>
      <c r="E1210" s="196"/>
    </row>
    <row r="1211" ht="20.1" hidden="1" customHeight="1" spans="1:5">
      <c r="A1211" s="196" t="s">
        <v>1089</v>
      </c>
      <c r="B1211" s="155"/>
      <c r="C1211" s="155"/>
      <c r="D1211" s="152" t="str">
        <f t="shared" si="18"/>
        <v/>
      </c>
      <c r="E1211" s="196"/>
    </row>
    <row r="1212" ht="20.1" hidden="1" customHeight="1" spans="1:5">
      <c r="A1212" s="196" t="s">
        <v>1090</v>
      </c>
      <c r="B1212" s="155"/>
      <c r="C1212" s="155"/>
      <c r="D1212" s="152" t="str">
        <f t="shared" si="18"/>
        <v/>
      </c>
      <c r="E1212" s="196"/>
    </row>
    <row r="1213" ht="20.1" hidden="1" customHeight="1" spans="1:5">
      <c r="A1213" s="196" t="s">
        <v>1091</v>
      </c>
      <c r="B1213" s="154">
        <f>SUM(B1214:B1227)</f>
        <v>0</v>
      </c>
      <c r="C1213" s="154">
        <f>SUM(C1214:C1227)</f>
        <v>0</v>
      </c>
      <c r="D1213" s="152" t="str">
        <f t="shared" si="18"/>
        <v/>
      </c>
      <c r="E1213" s="196"/>
    </row>
    <row r="1214" ht="20.1" hidden="1" customHeight="1" spans="1:5">
      <c r="A1214" s="196" t="s">
        <v>772</v>
      </c>
      <c r="B1214" s="155"/>
      <c r="C1214" s="155"/>
      <c r="D1214" s="152" t="str">
        <f t="shared" si="18"/>
        <v/>
      </c>
      <c r="E1214" s="196"/>
    </row>
    <row r="1215" ht="20.1" hidden="1" customHeight="1" spans="1:5">
      <c r="A1215" s="196" t="s">
        <v>773</v>
      </c>
      <c r="B1215" s="155"/>
      <c r="C1215" s="155"/>
      <c r="D1215" s="152" t="str">
        <f t="shared" si="18"/>
        <v/>
      </c>
      <c r="E1215" s="196"/>
    </row>
    <row r="1216" ht="20.1" hidden="1" customHeight="1" spans="1:5">
      <c r="A1216" s="196" t="s">
        <v>774</v>
      </c>
      <c r="B1216" s="155"/>
      <c r="C1216" s="155"/>
      <c r="D1216" s="152" t="str">
        <f t="shared" si="18"/>
        <v/>
      </c>
      <c r="E1216" s="196"/>
    </row>
    <row r="1217" ht="20.1" hidden="1" customHeight="1" spans="1:5">
      <c r="A1217" s="196" t="s">
        <v>1092</v>
      </c>
      <c r="B1217" s="155"/>
      <c r="C1217" s="155"/>
      <c r="D1217" s="152" t="str">
        <f t="shared" si="18"/>
        <v/>
      </c>
      <c r="E1217" s="196"/>
    </row>
    <row r="1218" ht="20.1" hidden="1" customHeight="1" spans="1:5">
      <c r="A1218" s="196" t="s">
        <v>1093</v>
      </c>
      <c r="B1218" s="155"/>
      <c r="C1218" s="155"/>
      <c r="D1218" s="152" t="str">
        <f t="shared" si="18"/>
        <v/>
      </c>
      <c r="E1218" s="196"/>
    </row>
    <row r="1219" ht="20.1" hidden="1" customHeight="1" spans="1:5">
      <c r="A1219" s="196" t="s">
        <v>1094</v>
      </c>
      <c r="B1219" s="155"/>
      <c r="C1219" s="155"/>
      <c r="D1219" s="152" t="str">
        <f t="shared" si="18"/>
        <v/>
      </c>
      <c r="E1219" s="196"/>
    </row>
    <row r="1220" ht="20.1" hidden="1" customHeight="1" spans="1:5">
      <c r="A1220" s="196" t="s">
        <v>1095</v>
      </c>
      <c r="B1220" s="155"/>
      <c r="C1220" s="155"/>
      <c r="D1220" s="152" t="str">
        <f t="shared" si="18"/>
        <v/>
      </c>
      <c r="E1220" s="196"/>
    </row>
    <row r="1221" ht="20.1" hidden="1" customHeight="1" spans="1:5">
      <c r="A1221" s="196" t="s">
        <v>1096</v>
      </c>
      <c r="B1221" s="155"/>
      <c r="C1221" s="155"/>
      <c r="D1221" s="152" t="str">
        <f t="shared" si="18"/>
        <v/>
      </c>
      <c r="E1221" s="196"/>
    </row>
    <row r="1222" ht="20.1" hidden="1" customHeight="1" spans="1:5">
      <c r="A1222" s="196" t="s">
        <v>1097</v>
      </c>
      <c r="B1222" s="155"/>
      <c r="C1222" s="155"/>
      <c r="D1222" s="152" t="str">
        <f t="shared" si="18"/>
        <v/>
      </c>
      <c r="E1222" s="196"/>
    </row>
    <row r="1223" ht="20.1" hidden="1" customHeight="1" spans="1:5">
      <c r="A1223" s="196" t="s">
        <v>1098</v>
      </c>
      <c r="B1223" s="155"/>
      <c r="C1223" s="155"/>
      <c r="D1223" s="152" t="str">
        <f t="shared" ref="D1223:D1286" si="19">IF(B1223=0,"",ROUND(C1223/B1223*100,1))</f>
        <v/>
      </c>
      <c r="E1223" s="196"/>
    </row>
    <row r="1224" ht="20.1" hidden="1" customHeight="1" spans="1:5">
      <c r="A1224" s="196" t="s">
        <v>1099</v>
      </c>
      <c r="B1224" s="155"/>
      <c r="C1224" s="155"/>
      <c r="D1224" s="152" t="str">
        <f t="shared" si="19"/>
        <v/>
      </c>
      <c r="E1224" s="196"/>
    </row>
    <row r="1225" ht="20.1" hidden="1" customHeight="1" spans="1:5">
      <c r="A1225" s="196" t="s">
        <v>1100</v>
      </c>
      <c r="B1225" s="155"/>
      <c r="C1225" s="155"/>
      <c r="D1225" s="152" t="str">
        <f t="shared" si="19"/>
        <v/>
      </c>
      <c r="E1225" s="196"/>
    </row>
    <row r="1226" ht="20.1" hidden="1" customHeight="1" spans="1:5">
      <c r="A1226" s="196" t="s">
        <v>1101</v>
      </c>
      <c r="B1226" s="155"/>
      <c r="C1226" s="155"/>
      <c r="D1226" s="152" t="str">
        <f t="shared" si="19"/>
        <v/>
      </c>
      <c r="E1226" s="196"/>
    </row>
    <row r="1227" ht="20.1" hidden="1" customHeight="1" spans="1:5">
      <c r="A1227" s="196" t="s">
        <v>1102</v>
      </c>
      <c r="B1227" s="155"/>
      <c r="C1227" s="155"/>
      <c r="D1227" s="152" t="str">
        <f t="shared" si="19"/>
        <v/>
      </c>
      <c r="E1227" s="196"/>
    </row>
    <row r="1228" ht="20.1" hidden="1" customHeight="1" spans="1:5">
      <c r="A1228" s="196" t="s">
        <v>1103</v>
      </c>
      <c r="B1228" s="155"/>
      <c r="C1228" s="155"/>
      <c r="D1228" s="152" t="str">
        <f t="shared" si="19"/>
        <v/>
      </c>
      <c r="E1228" s="196"/>
    </row>
    <row r="1229" ht="20.1" customHeight="1" spans="1:5">
      <c r="A1229" s="196" t="s">
        <v>1104</v>
      </c>
      <c r="B1229" s="154">
        <f>SUM(B1230,B1239,B1243,)</f>
        <v>297</v>
      </c>
      <c r="C1229" s="154">
        <f>SUM(C1230,C1239,C1243,)</f>
        <v>0</v>
      </c>
      <c r="D1229" s="152">
        <f t="shared" si="19"/>
        <v>0</v>
      </c>
      <c r="E1229" s="196"/>
    </row>
    <row r="1230" ht="20.1" customHeight="1" spans="1:5">
      <c r="A1230" s="196" t="s">
        <v>1105</v>
      </c>
      <c r="B1230" s="154">
        <f>SUM(B1231:B1238)</f>
        <v>297</v>
      </c>
      <c r="C1230" s="154">
        <f>SUM(C1231:C1238)</f>
        <v>0</v>
      </c>
      <c r="D1230" s="152">
        <f t="shared" si="19"/>
        <v>0</v>
      </c>
      <c r="E1230" s="196"/>
    </row>
    <row r="1231" ht="20.1" customHeight="1" spans="1:5">
      <c r="A1231" s="196" t="s">
        <v>1106</v>
      </c>
      <c r="B1231" s="155"/>
      <c r="C1231" s="155"/>
      <c r="D1231" s="152" t="str">
        <f t="shared" si="19"/>
        <v/>
      </c>
      <c r="E1231" s="196"/>
    </row>
    <row r="1232" ht="20.1" customHeight="1" spans="1:5">
      <c r="A1232" s="196" t="s">
        <v>1107</v>
      </c>
      <c r="B1232" s="155"/>
      <c r="C1232" s="155"/>
      <c r="D1232" s="152" t="str">
        <f t="shared" si="19"/>
        <v/>
      </c>
      <c r="E1232" s="196"/>
    </row>
    <row r="1233" ht="20.1" customHeight="1" spans="1:5">
      <c r="A1233" s="196" t="s">
        <v>1108</v>
      </c>
      <c r="B1233" s="155">
        <v>292</v>
      </c>
      <c r="C1233" s="155"/>
      <c r="D1233" s="152">
        <f t="shared" si="19"/>
        <v>0</v>
      </c>
      <c r="E1233" s="196"/>
    </row>
    <row r="1234" ht="20.1" customHeight="1" spans="1:5">
      <c r="A1234" s="196" t="s">
        <v>1109</v>
      </c>
      <c r="B1234" s="155"/>
      <c r="C1234" s="155"/>
      <c r="D1234" s="152" t="str">
        <f t="shared" si="19"/>
        <v/>
      </c>
      <c r="E1234" s="196"/>
    </row>
    <row r="1235" ht="20.1" customHeight="1" spans="1:5">
      <c r="A1235" s="196" t="s">
        <v>1110</v>
      </c>
      <c r="B1235" s="155"/>
      <c r="C1235" s="155"/>
      <c r="D1235" s="152" t="str">
        <f t="shared" si="19"/>
        <v/>
      </c>
      <c r="E1235" s="196"/>
    </row>
    <row r="1236" ht="20.1" customHeight="1" spans="1:5">
      <c r="A1236" s="196" t="s">
        <v>1111</v>
      </c>
      <c r="B1236" s="155"/>
      <c r="C1236" s="155"/>
      <c r="D1236" s="152" t="str">
        <f t="shared" si="19"/>
        <v/>
      </c>
      <c r="E1236" s="196"/>
    </row>
    <row r="1237" ht="20.1" customHeight="1" spans="1:5">
      <c r="A1237" s="196" t="s">
        <v>1112</v>
      </c>
      <c r="B1237" s="155">
        <v>5</v>
      </c>
      <c r="C1237" s="155"/>
      <c r="D1237" s="152">
        <f t="shared" si="19"/>
        <v>0</v>
      </c>
      <c r="E1237" s="196"/>
    </row>
    <row r="1238" ht="20.1" customHeight="1" spans="1:5">
      <c r="A1238" s="196" t="s">
        <v>1113</v>
      </c>
      <c r="B1238" s="155"/>
      <c r="C1238" s="155"/>
      <c r="D1238" s="152" t="str">
        <f t="shared" si="19"/>
        <v/>
      </c>
      <c r="E1238" s="196"/>
    </row>
    <row r="1239" ht="20.1" customHeight="1" spans="1:5">
      <c r="A1239" s="196" t="s">
        <v>1114</v>
      </c>
      <c r="B1239" s="154">
        <f>SUM(B1240:B1242)</f>
        <v>0</v>
      </c>
      <c r="C1239" s="154">
        <f>SUM(C1240:C1242)</f>
        <v>0</v>
      </c>
      <c r="D1239" s="152" t="str">
        <f t="shared" si="19"/>
        <v/>
      </c>
      <c r="E1239" s="196"/>
    </row>
    <row r="1240" ht="20.1" customHeight="1" spans="1:5">
      <c r="A1240" s="196" t="s">
        <v>1115</v>
      </c>
      <c r="B1240" s="155"/>
      <c r="C1240" s="155"/>
      <c r="D1240" s="152" t="str">
        <f t="shared" si="19"/>
        <v/>
      </c>
      <c r="E1240" s="196"/>
    </row>
    <row r="1241" ht="20.1" customHeight="1" spans="1:5">
      <c r="A1241" s="196" t="s">
        <v>1116</v>
      </c>
      <c r="B1241" s="155"/>
      <c r="C1241" s="155"/>
      <c r="D1241" s="152" t="str">
        <f t="shared" si="19"/>
        <v/>
      </c>
      <c r="E1241" s="196"/>
    </row>
    <row r="1242" ht="20.1" customHeight="1" spans="1:5">
      <c r="A1242" s="196" t="s">
        <v>1117</v>
      </c>
      <c r="B1242" s="155"/>
      <c r="C1242" s="155"/>
      <c r="D1242" s="152" t="str">
        <f t="shared" si="19"/>
        <v/>
      </c>
      <c r="E1242" s="196"/>
    </row>
    <row r="1243" ht="20.1" customHeight="1" spans="1:5">
      <c r="A1243" s="196" t="s">
        <v>1118</v>
      </c>
      <c r="B1243" s="154">
        <f>SUM(B1244:B1246)</f>
        <v>0</v>
      </c>
      <c r="C1243" s="154">
        <f>SUM(C1244:C1246)</f>
        <v>0</v>
      </c>
      <c r="D1243" s="152" t="str">
        <f t="shared" si="19"/>
        <v/>
      </c>
      <c r="E1243" s="196"/>
    </row>
    <row r="1244" ht="20.1" customHeight="1" spans="1:5">
      <c r="A1244" s="196" t="s">
        <v>1119</v>
      </c>
      <c r="B1244" s="155"/>
      <c r="C1244" s="155"/>
      <c r="D1244" s="152" t="str">
        <f t="shared" si="19"/>
        <v/>
      </c>
      <c r="E1244" s="196"/>
    </row>
    <row r="1245" ht="20.1" customHeight="1" spans="1:5">
      <c r="A1245" s="196" t="s">
        <v>1120</v>
      </c>
      <c r="B1245" s="155"/>
      <c r="C1245" s="155"/>
      <c r="D1245" s="152" t="str">
        <f t="shared" si="19"/>
        <v/>
      </c>
      <c r="E1245" s="196"/>
    </row>
    <row r="1246" ht="20.1" customHeight="1" spans="1:5">
      <c r="A1246" s="196" t="s">
        <v>1121</v>
      </c>
      <c r="B1246" s="155"/>
      <c r="C1246" s="155"/>
      <c r="D1246" s="152" t="str">
        <f t="shared" si="19"/>
        <v/>
      </c>
      <c r="E1246" s="196"/>
    </row>
    <row r="1247" ht="20.1" hidden="1" customHeight="1" spans="1:5">
      <c r="A1247" s="196" t="s">
        <v>1122</v>
      </c>
      <c r="B1247" s="154">
        <f>SUM(B1248,B1263,B1277,B1282,B1288,)</f>
        <v>0</v>
      </c>
      <c r="C1247" s="154">
        <f>SUM(C1248,C1263,C1277,C1282,C1288,)</f>
        <v>0</v>
      </c>
      <c r="D1247" s="152" t="str">
        <f t="shared" si="19"/>
        <v/>
      </c>
      <c r="E1247" s="196"/>
    </row>
    <row r="1248" ht="20.1" hidden="1" customHeight="1" spans="1:5">
      <c r="A1248" s="196" t="s">
        <v>1123</v>
      </c>
      <c r="B1248" s="154">
        <f>SUM(B1249:B1262)</f>
        <v>0</v>
      </c>
      <c r="C1248" s="154">
        <f>SUM(C1249:C1262)</f>
        <v>0</v>
      </c>
      <c r="D1248" s="152" t="str">
        <f t="shared" si="19"/>
        <v/>
      </c>
      <c r="E1248" s="196"/>
    </row>
    <row r="1249" ht="20.1" hidden="1" customHeight="1" spans="1:5">
      <c r="A1249" s="196" t="s">
        <v>772</v>
      </c>
      <c r="B1249" s="155"/>
      <c r="C1249" s="155"/>
      <c r="D1249" s="152" t="str">
        <f t="shared" si="19"/>
        <v/>
      </c>
      <c r="E1249" s="196"/>
    </row>
    <row r="1250" ht="20.1" hidden="1" customHeight="1" spans="1:5">
      <c r="A1250" s="196" t="s">
        <v>773</v>
      </c>
      <c r="B1250" s="155"/>
      <c r="C1250" s="155"/>
      <c r="D1250" s="152" t="str">
        <f t="shared" si="19"/>
        <v/>
      </c>
      <c r="E1250" s="196"/>
    </row>
    <row r="1251" ht="20.1" hidden="1" customHeight="1" spans="1:5">
      <c r="A1251" s="196" t="s">
        <v>774</v>
      </c>
      <c r="B1251" s="155"/>
      <c r="C1251" s="155"/>
      <c r="D1251" s="152" t="str">
        <f t="shared" si="19"/>
        <v/>
      </c>
      <c r="E1251" s="196"/>
    </row>
    <row r="1252" ht="20.1" hidden="1" customHeight="1" spans="1:5">
      <c r="A1252" s="196" t="s">
        <v>1124</v>
      </c>
      <c r="B1252" s="155"/>
      <c r="C1252" s="155"/>
      <c r="D1252" s="152" t="str">
        <f t="shared" si="19"/>
        <v/>
      </c>
      <c r="E1252" s="196"/>
    </row>
    <row r="1253" ht="20.1" hidden="1" customHeight="1" spans="1:5">
      <c r="A1253" s="196" t="s">
        <v>1125</v>
      </c>
      <c r="B1253" s="155"/>
      <c r="C1253" s="155"/>
      <c r="D1253" s="152" t="str">
        <f t="shared" si="19"/>
        <v/>
      </c>
      <c r="E1253" s="196"/>
    </row>
    <row r="1254" ht="20.1" hidden="1" customHeight="1" spans="1:5">
      <c r="A1254" s="196" t="s">
        <v>1126</v>
      </c>
      <c r="B1254" s="155"/>
      <c r="C1254" s="155"/>
      <c r="D1254" s="152" t="str">
        <f t="shared" si="19"/>
        <v/>
      </c>
      <c r="E1254" s="196"/>
    </row>
    <row r="1255" ht="20.1" hidden="1" customHeight="1" spans="1:5">
      <c r="A1255" s="196" t="s">
        <v>1127</v>
      </c>
      <c r="B1255" s="155"/>
      <c r="C1255" s="155"/>
      <c r="D1255" s="152" t="str">
        <f t="shared" si="19"/>
        <v/>
      </c>
      <c r="E1255" s="196"/>
    </row>
    <row r="1256" ht="20.1" hidden="1" customHeight="1" spans="1:5">
      <c r="A1256" s="196" t="s">
        <v>1128</v>
      </c>
      <c r="B1256" s="155"/>
      <c r="C1256" s="155"/>
      <c r="D1256" s="152" t="str">
        <f t="shared" si="19"/>
        <v/>
      </c>
      <c r="E1256" s="196"/>
    </row>
    <row r="1257" ht="20.1" hidden="1" customHeight="1" spans="1:5">
      <c r="A1257" s="196" t="s">
        <v>1129</v>
      </c>
      <c r="B1257" s="155"/>
      <c r="C1257" s="155"/>
      <c r="D1257" s="152" t="str">
        <f t="shared" si="19"/>
        <v/>
      </c>
      <c r="E1257" s="196"/>
    </row>
    <row r="1258" ht="20.1" hidden="1" customHeight="1" spans="1:5">
      <c r="A1258" s="196" t="s">
        <v>1130</v>
      </c>
      <c r="B1258" s="155"/>
      <c r="C1258" s="155"/>
      <c r="D1258" s="152" t="str">
        <f t="shared" si="19"/>
        <v/>
      </c>
      <c r="E1258" s="196"/>
    </row>
    <row r="1259" ht="20.1" hidden="1" customHeight="1" spans="1:5">
      <c r="A1259" s="196" t="s">
        <v>1131</v>
      </c>
      <c r="B1259" s="155"/>
      <c r="C1259" s="155"/>
      <c r="D1259" s="152" t="str">
        <f t="shared" si="19"/>
        <v/>
      </c>
      <c r="E1259" s="196"/>
    </row>
    <row r="1260" ht="20.1" hidden="1" customHeight="1" spans="1:5">
      <c r="A1260" s="196" t="s">
        <v>1132</v>
      </c>
      <c r="B1260" s="155"/>
      <c r="C1260" s="155"/>
      <c r="D1260" s="152" t="str">
        <f t="shared" si="19"/>
        <v/>
      </c>
      <c r="E1260" s="196"/>
    </row>
    <row r="1261" ht="20.1" hidden="1" customHeight="1" spans="1:5">
      <c r="A1261" s="196" t="s">
        <v>792</v>
      </c>
      <c r="B1261" s="155"/>
      <c r="C1261" s="155"/>
      <c r="D1261" s="152" t="str">
        <f t="shared" si="19"/>
        <v/>
      </c>
      <c r="E1261" s="196"/>
    </row>
    <row r="1262" ht="20.1" hidden="1" customHeight="1" spans="1:5">
      <c r="A1262" s="196" t="s">
        <v>1133</v>
      </c>
      <c r="B1262" s="155"/>
      <c r="C1262" s="155"/>
      <c r="D1262" s="152" t="str">
        <f t="shared" si="19"/>
        <v/>
      </c>
      <c r="E1262" s="196"/>
    </row>
    <row r="1263" ht="20.1" hidden="1" customHeight="1" spans="1:5">
      <c r="A1263" s="196" t="s">
        <v>1134</v>
      </c>
      <c r="B1263" s="154">
        <f>SUM(B1264:B1276)</f>
        <v>0</v>
      </c>
      <c r="C1263" s="154">
        <f>SUM(C1264:C1276)</f>
        <v>0</v>
      </c>
      <c r="D1263" s="152" t="str">
        <f t="shared" si="19"/>
        <v/>
      </c>
      <c r="E1263" s="196"/>
    </row>
    <row r="1264" ht="20.1" hidden="1" customHeight="1" spans="1:5">
      <c r="A1264" s="196" t="s">
        <v>772</v>
      </c>
      <c r="B1264" s="155"/>
      <c r="C1264" s="155"/>
      <c r="D1264" s="152" t="str">
        <f t="shared" si="19"/>
        <v/>
      </c>
      <c r="E1264" s="196"/>
    </row>
    <row r="1265" ht="20.1" hidden="1" customHeight="1" spans="1:5">
      <c r="A1265" s="196" t="s">
        <v>773</v>
      </c>
      <c r="B1265" s="155"/>
      <c r="C1265" s="155"/>
      <c r="D1265" s="152" t="str">
        <f t="shared" si="19"/>
        <v/>
      </c>
      <c r="E1265" s="196"/>
    </row>
    <row r="1266" ht="20.1" hidden="1" customHeight="1" spans="1:5">
      <c r="A1266" s="196" t="s">
        <v>774</v>
      </c>
      <c r="B1266" s="155"/>
      <c r="C1266" s="155"/>
      <c r="D1266" s="152" t="str">
        <f t="shared" si="19"/>
        <v/>
      </c>
      <c r="E1266" s="196"/>
    </row>
    <row r="1267" ht="20.1" hidden="1" customHeight="1" spans="1:5">
      <c r="A1267" s="196" t="s">
        <v>1135</v>
      </c>
      <c r="B1267" s="155"/>
      <c r="C1267" s="155"/>
      <c r="D1267" s="152" t="str">
        <f t="shared" si="19"/>
        <v/>
      </c>
      <c r="E1267" s="196"/>
    </row>
    <row r="1268" ht="20.1" hidden="1" customHeight="1" spans="1:5">
      <c r="A1268" s="196" t="s">
        <v>1136</v>
      </c>
      <c r="B1268" s="155"/>
      <c r="C1268" s="155"/>
      <c r="D1268" s="152" t="str">
        <f t="shared" si="19"/>
        <v/>
      </c>
      <c r="E1268" s="196"/>
    </row>
    <row r="1269" ht="20.1" hidden="1" customHeight="1" spans="1:5">
      <c r="A1269" s="196" t="s">
        <v>1137</v>
      </c>
      <c r="B1269" s="155"/>
      <c r="C1269" s="155"/>
      <c r="D1269" s="152" t="str">
        <f t="shared" si="19"/>
        <v/>
      </c>
      <c r="E1269" s="196"/>
    </row>
    <row r="1270" ht="20.1" hidden="1" customHeight="1" spans="1:5">
      <c r="A1270" s="196" t="s">
        <v>1138</v>
      </c>
      <c r="B1270" s="155"/>
      <c r="C1270" s="155"/>
      <c r="D1270" s="152" t="str">
        <f t="shared" si="19"/>
        <v/>
      </c>
      <c r="E1270" s="196"/>
    </row>
    <row r="1271" ht="20.1" hidden="1" customHeight="1" spans="1:5">
      <c r="A1271" s="196" t="s">
        <v>1139</v>
      </c>
      <c r="B1271" s="155"/>
      <c r="C1271" s="155"/>
      <c r="D1271" s="152" t="str">
        <f t="shared" si="19"/>
        <v/>
      </c>
      <c r="E1271" s="196"/>
    </row>
    <row r="1272" ht="20.1" hidden="1" customHeight="1" spans="1:5">
      <c r="A1272" s="196" t="s">
        <v>1140</v>
      </c>
      <c r="B1272" s="155"/>
      <c r="C1272" s="155"/>
      <c r="D1272" s="152" t="str">
        <f t="shared" si="19"/>
        <v/>
      </c>
      <c r="E1272" s="196"/>
    </row>
    <row r="1273" ht="20.1" hidden="1" customHeight="1" spans="1:5">
      <c r="A1273" s="196" t="s">
        <v>1141</v>
      </c>
      <c r="B1273" s="155"/>
      <c r="C1273" s="155"/>
      <c r="D1273" s="152" t="str">
        <f t="shared" si="19"/>
        <v/>
      </c>
      <c r="E1273" s="196"/>
    </row>
    <row r="1274" ht="20.1" hidden="1" customHeight="1" spans="1:5">
      <c r="A1274" s="196" t="s">
        <v>1142</v>
      </c>
      <c r="B1274" s="155"/>
      <c r="C1274" s="155"/>
      <c r="D1274" s="152" t="str">
        <f t="shared" si="19"/>
        <v/>
      </c>
      <c r="E1274" s="196"/>
    </row>
    <row r="1275" ht="20.1" hidden="1" customHeight="1" spans="1:5">
      <c r="A1275" s="196" t="s">
        <v>792</v>
      </c>
      <c r="B1275" s="155"/>
      <c r="C1275" s="155"/>
      <c r="D1275" s="152" t="str">
        <f t="shared" si="19"/>
        <v/>
      </c>
      <c r="E1275" s="196"/>
    </row>
    <row r="1276" ht="20.1" hidden="1" customHeight="1" spans="1:5">
      <c r="A1276" s="196" t="s">
        <v>1143</v>
      </c>
      <c r="B1276" s="155"/>
      <c r="C1276" s="155"/>
      <c r="D1276" s="152" t="str">
        <f t="shared" si="19"/>
        <v/>
      </c>
      <c r="E1276" s="196"/>
    </row>
    <row r="1277" ht="20.1" hidden="1" customHeight="1" spans="1:5">
      <c r="A1277" s="196" t="s">
        <v>1144</v>
      </c>
      <c r="B1277" s="154">
        <f>SUM(B1278:B1281)</f>
        <v>0</v>
      </c>
      <c r="C1277" s="154">
        <f>SUM(C1278:C1281)</f>
        <v>0</v>
      </c>
      <c r="D1277" s="152" t="str">
        <f t="shared" si="19"/>
        <v/>
      </c>
      <c r="E1277" s="196"/>
    </row>
    <row r="1278" ht="20.1" hidden="1" customHeight="1" spans="1:5">
      <c r="A1278" s="196" t="s">
        <v>1145</v>
      </c>
      <c r="B1278" s="155"/>
      <c r="C1278" s="155"/>
      <c r="D1278" s="152" t="str">
        <f t="shared" si="19"/>
        <v/>
      </c>
      <c r="E1278" s="196"/>
    </row>
    <row r="1279" ht="20.1" hidden="1" customHeight="1" spans="1:5">
      <c r="A1279" s="196" t="s">
        <v>1146</v>
      </c>
      <c r="B1279" s="155"/>
      <c r="C1279" s="155"/>
      <c r="D1279" s="152" t="str">
        <f t="shared" si="19"/>
        <v/>
      </c>
      <c r="E1279" s="196"/>
    </row>
    <row r="1280" ht="20.1" hidden="1" customHeight="1" spans="1:5">
      <c r="A1280" s="196" t="s">
        <v>1147</v>
      </c>
      <c r="B1280" s="155"/>
      <c r="C1280" s="155"/>
      <c r="D1280" s="152" t="str">
        <f t="shared" si="19"/>
        <v/>
      </c>
      <c r="E1280" s="196"/>
    </row>
    <row r="1281" ht="20.1" hidden="1" customHeight="1" spans="1:5">
      <c r="A1281" s="196" t="s">
        <v>1148</v>
      </c>
      <c r="B1281" s="155"/>
      <c r="C1281" s="155"/>
      <c r="D1281" s="152" t="str">
        <f t="shared" si="19"/>
        <v/>
      </c>
      <c r="E1281" s="196"/>
    </row>
    <row r="1282" ht="20.1" hidden="1" customHeight="1" spans="1:5">
      <c r="A1282" s="196" t="s">
        <v>1149</v>
      </c>
      <c r="B1282" s="154">
        <f>SUM(B1283:B1287)</f>
        <v>0</v>
      </c>
      <c r="C1282" s="154">
        <f>SUM(C1283:C1287)</f>
        <v>0</v>
      </c>
      <c r="D1282" s="152" t="str">
        <f t="shared" si="19"/>
        <v/>
      </c>
      <c r="E1282" s="196"/>
    </row>
    <row r="1283" ht="20.1" hidden="1" customHeight="1" spans="1:5">
      <c r="A1283" s="196" t="s">
        <v>1150</v>
      </c>
      <c r="B1283" s="155"/>
      <c r="C1283" s="155"/>
      <c r="D1283" s="152" t="str">
        <f t="shared" si="19"/>
        <v/>
      </c>
      <c r="E1283" s="196"/>
    </row>
    <row r="1284" ht="20.1" hidden="1" customHeight="1" spans="1:5">
      <c r="A1284" s="196" t="s">
        <v>1151</v>
      </c>
      <c r="B1284" s="155"/>
      <c r="C1284" s="155"/>
      <c r="D1284" s="152" t="str">
        <f t="shared" si="19"/>
        <v/>
      </c>
      <c r="E1284" s="196"/>
    </row>
    <row r="1285" ht="20.1" hidden="1" customHeight="1" spans="1:5">
      <c r="A1285" s="196" t="s">
        <v>1152</v>
      </c>
      <c r="B1285" s="155"/>
      <c r="C1285" s="155"/>
      <c r="D1285" s="152" t="str">
        <f t="shared" si="19"/>
        <v/>
      </c>
      <c r="E1285" s="196"/>
    </row>
    <row r="1286" ht="20.1" hidden="1" customHeight="1" spans="1:5">
      <c r="A1286" s="196" t="s">
        <v>1153</v>
      </c>
      <c r="B1286" s="155"/>
      <c r="C1286" s="155"/>
      <c r="D1286" s="152" t="str">
        <f t="shared" si="19"/>
        <v/>
      </c>
      <c r="E1286" s="196"/>
    </row>
    <row r="1287" ht="20.1" hidden="1" customHeight="1" spans="1:5">
      <c r="A1287" s="196" t="s">
        <v>1154</v>
      </c>
      <c r="B1287" s="155"/>
      <c r="C1287" s="155"/>
      <c r="D1287" s="152" t="str">
        <f t="shared" ref="D1287:D1314" si="20">IF(B1287=0,"",ROUND(C1287/B1287*100,1))</f>
        <v/>
      </c>
      <c r="E1287" s="196"/>
    </row>
    <row r="1288" ht="20.1" hidden="1" customHeight="1" spans="1:5">
      <c r="A1288" s="196" t="s">
        <v>1155</v>
      </c>
      <c r="B1288" s="154">
        <f>SUM(B1289:B1299)</f>
        <v>0</v>
      </c>
      <c r="C1288" s="154">
        <f>SUM(C1289:C1299)</f>
        <v>0</v>
      </c>
      <c r="D1288" s="152" t="str">
        <f t="shared" si="20"/>
        <v/>
      </c>
      <c r="E1288" s="196"/>
    </row>
    <row r="1289" ht="20.1" hidden="1" customHeight="1" spans="1:5">
      <c r="A1289" s="196" t="s">
        <v>1156</v>
      </c>
      <c r="B1289" s="155"/>
      <c r="C1289" s="155"/>
      <c r="D1289" s="152" t="str">
        <f t="shared" si="20"/>
        <v/>
      </c>
      <c r="E1289" s="196"/>
    </row>
    <row r="1290" ht="20.1" hidden="1" customHeight="1" spans="1:5">
      <c r="A1290" s="196" t="s">
        <v>1157</v>
      </c>
      <c r="B1290" s="155"/>
      <c r="C1290" s="155"/>
      <c r="D1290" s="152" t="str">
        <f t="shared" si="20"/>
        <v/>
      </c>
      <c r="E1290" s="196"/>
    </row>
    <row r="1291" ht="20.1" hidden="1" customHeight="1" spans="1:5">
      <c r="A1291" s="196" t="s">
        <v>1158</v>
      </c>
      <c r="B1291" s="155"/>
      <c r="C1291" s="155"/>
      <c r="D1291" s="152" t="str">
        <f t="shared" si="20"/>
        <v/>
      </c>
      <c r="E1291" s="196"/>
    </row>
    <row r="1292" ht="20.1" hidden="1" customHeight="1" spans="1:5">
      <c r="A1292" s="196" t="s">
        <v>1159</v>
      </c>
      <c r="B1292" s="155"/>
      <c r="C1292" s="155"/>
      <c r="D1292" s="152" t="str">
        <f t="shared" si="20"/>
        <v/>
      </c>
      <c r="E1292" s="196"/>
    </row>
    <row r="1293" ht="20.1" hidden="1" customHeight="1" spans="1:5">
      <c r="A1293" s="196" t="s">
        <v>1160</v>
      </c>
      <c r="B1293" s="155"/>
      <c r="C1293" s="155"/>
      <c r="D1293" s="152" t="str">
        <f t="shared" si="20"/>
        <v/>
      </c>
      <c r="E1293" s="196"/>
    </row>
    <row r="1294" ht="20.1" hidden="1" customHeight="1" spans="1:5">
      <c r="A1294" s="196" t="s">
        <v>1161</v>
      </c>
      <c r="B1294" s="155"/>
      <c r="C1294" s="155"/>
      <c r="D1294" s="152" t="str">
        <f t="shared" si="20"/>
        <v/>
      </c>
      <c r="E1294" s="196"/>
    </row>
    <row r="1295" ht="20.1" hidden="1" customHeight="1" spans="1:5">
      <c r="A1295" s="196" t="s">
        <v>1162</v>
      </c>
      <c r="B1295" s="155"/>
      <c r="C1295" s="155"/>
      <c r="D1295" s="152" t="str">
        <f t="shared" si="20"/>
        <v/>
      </c>
      <c r="E1295" s="196"/>
    </row>
    <row r="1296" ht="20.1" hidden="1" customHeight="1" spans="1:5">
      <c r="A1296" s="196" t="s">
        <v>1163</v>
      </c>
      <c r="B1296" s="155"/>
      <c r="C1296" s="155"/>
      <c r="D1296" s="152" t="str">
        <f t="shared" si="20"/>
        <v/>
      </c>
      <c r="E1296" s="196"/>
    </row>
    <row r="1297" ht="20.1" hidden="1" customHeight="1" spans="1:5">
      <c r="A1297" s="196" t="s">
        <v>1164</v>
      </c>
      <c r="B1297" s="155"/>
      <c r="C1297" s="155"/>
      <c r="D1297" s="152" t="str">
        <f t="shared" si="20"/>
        <v/>
      </c>
      <c r="E1297" s="196"/>
    </row>
    <row r="1298" ht="20.1" hidden="1" customHeight="1" spans="1:5">
      <c r="A1298" s="196" t="s">
        <v>1165</v>
      </c>
      <c r="B1298" s="155"/>
      <c r="C1298" s="155"/>
      <c r="D1298" s="152" t="str">
        <f t="shared" si="20"/>
        <v/>
      </c>
      <c r="E1298" s="196"/>
    </row>
    <row r="1299" ht="20.1" hidden="1" customHeight="1" spans="1:5">
      <c r="A1299" s="196" t="s">
        <v>1166</v>
      </c>
      <c r="B1299" s="155"/>
      <c r="C1299" s="155"/>
      <c r="D1299" s="152" t="str">
        <f t="shared" si="20"/>
        <v/>
      </c>
      <c r="E1299" s="196"/>
    </row>
    <row r="1300" ht="20.1" customHeight="1" spans="1:5">
      <c r="A1300" s="196" t="s">
        <v>1167</v>
      </c>
      <c r="B1300" s="155"/>
      <c r="C1300" s="155">
        <v>1000</v>
      </c>
      <c r="D1300" s="152" t="str">
        <f t="shared" si="20"/>
        <v/>
      </c>
      <c r="E1300" s="196"/>
    </row>
    <row r="1301" ht="20.1" customHeight="1" spans="1:5">
      <c r="A1301" s="196" t="s">
        <v>1168</v>
      </c>
      <c r="B1301" s="154">
        <f>SUM(B1302)</f>
        <v>69</v>
      </c>
      <c r="C1301" s="154">
        <f>SUM(C1302)</f>
        <v>1460</v>
      </c>
      <c r="D1301" s="152">
        <f t="shared" si="20"/>
        <v>2115.9</v>
      </c>
      <c r="E1301" s="196"/>
    </row>
    <row r="1302" ht="20.1" customHeight="1" spans="1:5">
      <c r="A1302" s="196" t="s">
        <v>1169</v>
      </c>
      <c r="B1302" s="154">
        <f>SUM(B1303:B1306)</f>
        <v>69</v>
      </c>
      <c r="C1302" s="154">
        <f>SUM(C1303:C1306)</f>
        <v>1460</v>
      </c>
      <c r="D1302" s="152">
        <f t="shared" si="20"/>
        <v>2115.9</v>
      </c>
      <c r="E1302" s="196"/>
    </row>
    <row r="1303" ht="20.1" customHeight="1" spans="1:5">
      <c r="A1303" s="196" t="s">
        <v>1170</v>
      </c>
      <c r="B1303" s="162">
        <v>69</v>
      </c>
      <c r="C1303" s="155">
        <v>1460</v>
      </c>
      <c r="D1303" s="152">
        <f t="shared" si="20"/>
        <v>2115.9</v>
      </c>
      <c r="E1303" s="196"/>
    </row>
    <row r="1304" ht="20.1" customHeight="1" spans="1:5">
      <c r="A1304" s="196" t="s">
        <v>1171</v>
      </c>
      <c r="B1304" s="155"/>
      <c r="C1304" s="155"/>
      <c r="D1304" s="152" t="str">
        <f t="shared" si="20"/>
        <v/>
      </c>
      <c r="E1304" s="196"/>
    </row>
    <row r="1305" ht="20.1" customHeight="1" spans="1:5">
      <c r="A1305" s="196" t="s">
        <v>1172</v>
      </c>
      <c r="B1305" s="155"/>
      <c r="C1305" s="155"/>
      <c r="D1305" s="152" t="str">
        <f t="shared" si="20"/>
        <v/>
      </c>
      <c r="E1305" s="196"/>
    </row>
    <row r="1306" ht="20.1" customHeight="1" spans="1:5">
      <c r="A1306" s="196" t="s">
        <v>1173</v>
      </c>
      <c r="B1306" s="155"/>
      <c r="C1306" s="155"/>
      <c r="D1306" s="152" t="str">
        <f t="shared" si="20"/>
        <v/>
      </c>
      <c r="E1306" s="196"/>
    </row>
    <row r="1307" s="185" customFormat="1" ht="20.1" customHeight="1" spans="1:5">
      <c r="A1307" s="196" t="s">
        <v>1174</v>
      </c>
      <c r="B1307" s="154">
        <f>SUM(B1308)</f>
        <v>0</v>
      </c>
      <c r="C1307" s="154">
        <f>SUM(C1308)</f>
        <v>0</v>
      </c>
      <c r="D1307" s="152" t="str">
        <f t="shared" si="20"/>
        <v/>
      </c>
      <c r="E1307" s="200"/>
    </row>
    <row r="1308" s="185" customFormat="1" ht="20.1" customHeight="1" spans="1:5">
      <c r="A1308" s="196" t="s">
        <v>1175</v>
      </c>
      <c r="B1308" s="155"/>
      <c r="C1308" s="155"/>
      <c r="D1308" s="152" t="str">
        <f t="shared" si="20"/>
        <v/>
      </c>
      <c r="E1308" s="200"/>
    </row>
    <row r="1309" ht="20.1" customHeight="1" spans="1:5">
      <c r="A1309" s="196" t="s">
        <v>1176</v>
      </c>
      <c r="B1309" s="154">
        <f>SUM(B1310:B1311)</f>
        <v>97</v>
      </c>
      <c r="C1309" s="154">
        <f>SUM(C1310:C1311)</f>
        <v>4500</v>
      </c>
      <c r="D1309" s="152">
        <f t="shared" si="20"/>
        <v>4639.2</v>
      </c>
      <c r="E1309" s="196"/>
    </row>
    <row r="1310" ht="20.1" customHeight="1" spans="1:5">
      <c r="A1310" s="196" t="s">
        <v>1177</v>
      </c>
      <c r="B1310" s="155"/>
      <c r="C1310" s="155"/>
      <c r="D1310" s="152" t="str">
        <f t="shared" si="20"/>
        <v/>
      </c>
      <c r="E1310" s="196"/>
    </row>
    <row r="1311" ht="20.1" customHeight="1" spans="1:5">
      <c r="A1311" s="196" t="s">
        <v>1178</v>
      </c>
      <c r="B1311" s="155">
        <v>97</v>
      </c>
      <c r="C1311" s="155">
        <v>4500</v>
      </c>
      <c r="D1311" s="152">
        <f t="shared" si="20"/>
        <v>4639.2</v>
      </c>
      <c r="E1311" s="196"/>
    </row>
    <row r="1312" ht="20.1" customHeight="1" spans="1:5">
      <c r="A1312" s="196"/>
      <c r="B1312" s="155"/>
      <c r="C1312" s="155"/>
      <c r="D1312" s="152" t="str">
        <f t="shared" si="20"/>
        <v/>
      </c>
      <c r="E1312" s="196"/>
    </row>
    <row r="1313" ht="20.1" customHeight="1" spans="1:5">
      <c r="A1313" s="196"/>
      <c r="B1313" s="155"/>
      <c r="C1313" s="155"/>
      <c r="D1313" s="152" t="str">
        <f t="shared" si="20"/>
        <v/>
      </c>
      <c r="E1313" s="196"/>
    </row>
    <row r="1314" ht="20.1" customHeight="1" spans="1:5">
      <c r="A1314" s="201" t="s">
        <v>1179</v>
      </c>
      <c r="B1314" s="164">
        <f>SUM(B1309,B1307,B1301,B1300,B1247,B1229,B1151,B1141,B1126,B1099,B1025,B961,B831,B811,B738,B667,B551,B502,B446,B392,B273,B261,B258,B5,)</f>
        <v>51987</v>
      </c>
      <c r="C1314" s="164">
        <f>SUM(C1309,C1307,C1301,C1300,C1247,C1229,C1151,C1141,C1126,C1099,C1025,C961,C831,C811,C738,C667,C551,C502,C446,C392,C273,C261,C258,C5,)</f>
        <v>61404</v>
      </c>
      <c r="D1314" s="152">
        <f t="shared" si="20"/>
        <v>118.1</v>
      </c>
      <c r="E1314" s="196"/>
    </row>
    <row r="1315" s="182" customFormat="1" ht="20.1" customHeight="1" spans="2:4">
      <c r="B1315" s="188"/>
      <c r="C1315" s="188"/>
      <c r="D1315" s="189"/>
    </row>
    <row r="1316" s="182" customFormat="1" ht="20.1" customHeight="1" spans="2:4">
      <c r="B1316" s="188"/>
      <c r="C1316" s="188"/>
      <c r="D1316" s="189"/>
    </row>
    <row r="1317" s="182" customFormat="1" ht="20.1" customHeight="1" spans="2:4">
      <c r="B1317" s="188"/>
      <c r="C1317" s="188"/>
      <c r="D1317" s="189"/>
    </row>
    <row r="1318" s="182" customFormat="1" ht="20.1" customHeight="1" spans="2:4">
      <c r="B1318" s="188"/>
      <c r="C1318" s="188"/>
      <c r="D1318" s="189"/>
    </row>
    <row r="1319" s="182" customFormat="1" ht="20.1" customHeight="1" spans="2:4">
      <c r="B1319" s="188"/>
      <c r="C1319" s="188"/>
      <c r="D1319" s="189"/>
    </row>
    <row r="1320" s="182" customFormat="1" spans="2:4">
      <c r="B1320" s="188"/>
      <c r="C1320" s="188"/>
      <c r="D1320" s="189"/>
    </row>
    <row r="1321" s="182" customFormat="1" spans="2:4">
      <c r="B1321" s="188"/>
      <c r="C1321" s="188"/>
      <c r="D1321" s="189"/>
    </row>
    <row r="1322" s="182" customFormat="1" spans="2:4">
      <c r="B1322" s="188"/>
      <c r="C1322" s="188"/>
      <c r="D1322" s="189"/>
    </row>
    <row r="1323" s="182" customFormat="1" spans="2:4">
      <c r="B1323" s="188"/>
      <c r="C1323" s="188"/>
      <c r="D1323" s="189"/>
    </row>
    <row r="1324" s="182" customFormat="1" spans="2:4">
      <c r="B1324" s="188"/>
      <c r="C1324" s="188"/>
      <c r="D1324" s="189"/>
    </row>
    <row r="1325" s="182" customFormat="1" spans="2:4">
      <c r="B1325" s="188"/>
      <c r="C1325" s="188"/>
      <c r="D1325" s="189"/>
    </row>
    <row r="1326" s="182" customFormat="1" spans="2:4">
      <c r="B1326" s="188"/>
      <c r="C1326" s="188"/>
      <c r="D1326" s="189"/>
    </row>
    <row r="1327" s="182" customFormat="1" spans="2:4">
      <c r="B1327" s="188"/>
      <c r="C1327" s="188"/>
      <c r="D1327" s="189"/>
    </row>
    <row r="1328" s="182" customFormat="1" spans="2:4">
      <c r="B1328" s="188"/>
      <c r="C1328" s="188"/>
      <c r="D1328" s="189"/>
    </row>
    <row r="1329" s="182" customFormat="1" spans="2:4">
      <c r="B1329" s="188"/>
      <c r="C1329" s="188"/>
      <c r="D1329" s="189"/>
    </row>
    <row r="1330" s="182" customFormat="1" spans="2:4">
      <c r="B1330" s="188"/>
      <c r="C1330" s="188"/>
      <c r="D1330" s="189"/>
    </row>
    <row r="1331" s="182" customFormat="1" spans="2:4">
      <c r="B1331" s="188"/>
      <c r="C1331" s="188"/>
      <c r="D1331" s="189"/>
    </row>
    <row r="1332" s="182" customFormat="1" spans="2:4">
      <c r="B1332" s="188"/>
      <c r="C1332" s="188"/>
      <c r="D1332" s="189"/>
    </row>
    <row r="1333" s="182" customFormat="1" spans="2:4">
      <c r="B1333" s="188"/>
      <c r="C1333" s="188"/>
      <c r="D1333" s="189"/>
    </row>
    <row r="1334" s="182" customFormat="1" spans="2:4">
      <c r="B1334" s="188"/>
      <c r="C1334" s="188"/>
      <c r="D1334" s="189"/>
    </row>
    <row r="1335" s="182" customFormat="1" spans="2:4">
      <c r="B1335" s="188"/>
      <c r="C1335" s="188"/>
      <c r="D1335" s="189"/>
    </row>
    <row r="1336" s="182" customFormat="1" spans="2:4">
      <c r="B1336" s="188"/>
      <c r="C1336" s="188"/>
      <c r="D1336" s="189"/>
    </row>
    <row r="1337" s="182" customFormat="1" spans="2:4">
      <c r="B1337" s="188"/>
      <c r="C1337" s="188"/>
      <c r="D1337" s="189"/>
    </row>
    <row r="1338" s="182" customFormat="1" spans="2:4">
      <c r="B1338" s="188"/>
      <c r="C1338" s="188"/>
      <c r="D1338" s="189"/>
    </row>
    <row r="1339" s="182" customFormat="1" spans="2:4">
      <c r="B1339" s="188"/>
      <c r="C1339" s="188"/>
      <c r="D1339" s="189"/>
    </row>
    <row r="1340" s="182" customFormat="1" spans="2:4">
      <c r="B1340" s="188"/>
      <c r="C1340" s="188"/>
      <c r="D1340" s="189"/>
    </row>
    <row r="1341" s="182" customFormat="1" spans="2:4">
      <c r="B1341" s="188"/>
      <c r="C1341" s="188"/>
      <c r="D1341" s="189"/>
    </row>
    <row r="1342" s="182" customFormat="1" spans="2:4">
      <c r="B1342" s="188"/>
      <c r="C1342" s="188"/>
      <c r="D1342" s="189"/>
    </row>
    <row r="1343" s="182" customFormat="1" spans="2:4">
      <c r="B1343" s="188"/>
      <c r="C1343" s="188"/>
      <c r="D1343" s="189"/>
    </row>
    <row r="1344" s="182" customFormat="1" spans="2:4">
      <c r="B1344" s="188"/>
      <c r="C1344" s="188"/>
      <c r="D1344" s="189"/>
    </row>
    <row r="1345" s="182" customFormat="1" spans="2:4">
      <c r="B1345" s="188"/>
      <c r="C1345" s="188"/>
      <c r="D1345" s="189"/>
    </row>
    <row r="1346" s="182" customFormat="1" spans="2:4">
      <c r="B1346" s="188"/>
      <c r="C1346" s="188"/>
      <c r="D1346" s="189"/>
    </row>
    <row r="1347" s="182" customFormat="1" spans="2:4">
      <c r="B1347" s="188"/>
      <c r="C1347" s="188"/>
      <c r="D1347" s="189"/>
    </row>
    <row r="1348" s="182" customFormat="1" spans="2:4">
      <c r="B1348" s="188"/>
      <c r="C1348" s="188"/>
      <c r="D1348" s="189"/>
    </row>
    <row r="1349" s="182" customFormat="1" spans="2:4">
      <c r="B1349" s="188"/>
      <c r="C1349" s="188"/>
      <c r="D1349" s="189"/>
    </row>
    <row r="1350" s="182" customFormat="1" spans="2:4">
      <c r="B1350" s="188"/>
      <c r="C1350" s="188"/>
      <c r="D1350" s="189"/>
    </row>
    <row r="1351" s="182" customFormat="1" spans="2:4">
      <c r="B1351" s="188"/>
      <c r="C1351" s="188"/>
      <c r="D1351" s="189"/>
    </row>
    <row r="1352" s="182" customFormat="1" spans="2:4">
      <c r="B1352" s="188"/>
      <c r="C1352" s="188"/>
      <c r="D1352" s="189"/>
    </row>
    <row r="1353" s="182" customFormat="1" spans="2:4">
      <c r="B1353" s="188"/>
      <c r="C1353" s="188"/>
      <c r="D1353" s="189"/>
    </row>
    <row r="1354" s="182" customFormat="1" spans="2:4">
      <c r="B1354" s="188"/>
      <c r="C1354" s="188"/>
      <c r="D1354" s="189"/>
    </row>
    <row r="1355" s="182" customFormat="1" spans="2:4">
      <c r="B1355" s="188"/>
      <c r="C1355" s="188"/>
      <c r="D1355" s="189"/>
    </row>
    <row r="1356" s="182" customFormat="1" spans="2:4">
      <c r="B1356" s="188"/>
      <c r="C1356" s="188"/>
      <c r="D1356" s="189"/>
    </row>
    <row r="1357" s="182" customFormat="1" spans="2:4">
      <c r="B1357" s="188"/>
      <c r="C1357" s="188"/>
      <c r="D1357" s="189"/>
    </row>
    <row r="1358" s="182" customFormat="1" spans="2:4">
      <c r="B1358" s="188"/>
      <c r="C1358" s="188"/>
      <c r="D1358" s="189"/>
    </row>
    <row r="1359" s="182" customFormat="1" spans="2:4">
      <c r="B1359" s="188"/>
      <c r="C1359" s="188"/>
      <c r="D1359" s="189"/>
    </row>
    <row r="1360" s="182" customFormat="1" spans="2:4">
      <c r="B1360" s="188"/>
      <c r="C1360" s="188"/>
      <c r="D1360" s="189"/>
    </row>
    <row r="1361" s="182" customFormat="1" spans="2:4">
      <c r="B1361" s="188"/>
      <c r="C1361" s="188"/>
      <c r="D1361" s="189"/>
    </row>
    <row r="1362" s="182" customFormat="1" spans="2:4">
      <c r="B1362" s="188"/>
      <c r="C1362" s="188"/>
      <c r="D1362" s="189"/>
    </row>
    <row r="1363" s="182" customFormat="1" spans="2:4">
      <c r="B1363" s="188"/>
      <c r="C1363" s="188"/>
      <c r="D1363" s="189"/>
    </row>
    <row r="1364" s="182" customFormat="1" spans="2:4">
      <c r="B1364" s="188"/>
      <c r="C1364" s="188"/>
      <c r="D1364" s="189"/>
    </row>
    <row r="1365" s="182" customFormat="1" spans="2:4">
      <c r="B1365" s="188"/>
      <c r="C1365" s="188"/>
      <c r="D1365" s="189"/>
    </row>
    <row r="1366" s="182" customFormat="1" spans="2:4">
      <c r="B1366" s="188"/>
      <c r="C1366" s="188"/>
      <c r="D1366" s="189"/>
    </row>
    <row r="1367" s="182" customFormat="1" spans="2:4">
      <c r="B1367" s="188"/>
      <c r="C1367" s="188"/>
      <c r="D1367" s="189"/>
    </row>
    <row r="1368" s="182" customFormat="1" spans="2:4">
      <c r="B1368" s="188"/>
      <c r="C1368" s="188"/>
      <c r="D1368" s="189"/>
    </row>
    <row r="1369" s="182" customFormat="1" spans="2:4">
      <c r="B1369" s="188"/>
      <c r="C1369" s="188"/>
      <c r="D1369" s="189"/>
    </row>
    <row r="1370" s="182" customFormat="1" spans="2:4">
      <c r="B1370" s="188"/>
      <c r="C1370" s="188"/>
      <c r="D1370" s="189"/>
    </row>
    <row r="1371" s="182" customFormat="1" spans="2:4">
      <c r="B1371" s="188"/>
      <c r="C1371" s="188"/>
      <c r="D1371" s="189"/>
    </row>
  </sheetData>
  <protectedRanges>
    <protectedRange sqref="E5:E1314" name="区域20"/>
    <protectedRange sqref="B1231:C1238 B1240:C1242 B1244:C1246 B1249:C1262 B1264:C1276 B1278:C1281 B1283:C1287 B1289:C1300 B1303:C1306 B1308:C1308 B1310:C1311" name="区域19"/>
    <protectedRange sqref="B1101:C1109 B1111:C1116 B1118:C1122 B1124:C1125 B1128:C1133 B1135:C1140 B1142:C1150 B1153:C1171 B1173:C1190 B1192:C1199 B1201:C1212 B1214:C1228" name="区域18"/>
    <protectedRange sqref="B963:C984 B986:C994 B996:C1004 B1006:C1009 B1011:C1016 B1018:C1021 B1023:C1024 B1027:C1035 B1037:C1051 B1053:C1056 B1058:C1070 B1072:C1078 B1080:C1084 B1086:C1091 B1093:C1098" name="区域17"/>
    <protectedRange sqref="B833:C856 B858:C884 B886:C911 B913:C922 B924:C933 B935:C939 B941:C946 B948:C953 B955:C957 B959:C960" name="区域16"/>
    <protectedRange sqref="B669:C672 B674:C685 B687:C689 B691:C701 B703:C704 B706:C708 B710:C718 B720:C723 B725:C729 B731:C733 B735:C737 B740:C747 B749:C751 B753:C759 B761:C765 B767:C772 B774:C778 B780:C781 B783:C786 B788:C794 B796:C810 B813:C824 B826:C830" name="区域15"/>
    <protectedRange sqref="B589:C591 B593:C601 B603:C609 B611:C615 B617:C622 B624:C631 B633:C636 B638:C641 B643:C644 B646:C647 B649:C650 B652:C653 B655:C656 B658:C660 B662:C666" name="区域14"/>
    <protectedRange sqref="B484:C489 B491:C493 B495:C496 B498:C501 B504:C516 B518:C524 B526:C535 B537:C546 B548:C550 B553:C565 B567:C576 B578:C578 B580:C587" name="区域13"/>
    <protectedRange sqref="B421:C423 B425:C427 B429:C431 B433:C437 B439:C445 B448:C451 B453:C460 B462:C466 B468:C472 B474:C477 B479:C482" name="区域12"/>
    <protectedRange sqref="B479:C482 B484:C489 B491:C493 B495:C496 B498:C501 B504:C516 B518:C524 B526:C535 B537:C546 B548:C550" name="区域11"/>
    <protectedRange sqref="B421:C423 B425:C427 B429:C431 B433:C437 B439:C445 B448:C451 B453:C460 B462:C466 B468:C472 B474:C477" name="区域10"/>
    <protectedRange sqref="B383:C391 B394:C397 B399:C406 B408:C413 B415:C419" name="区域9"/>
    <protectedRange sqref="B335:C347 B349:C356 B358:C365 B367:C373 B375:C381" name="区域8"/>
    <protectedRange sqref="B275:C283 B285:C305 B307:C312 B314:C324 B326:C333" name="区域7"/>
    <protectedRange sqref="B244:C248 B250:C254 B256:C257 B259:C260 B263:C272" name="区域6"/>
    <protectedRange sqref="B211:C217 B219:C224 B226:C230 B232:C236 B238:C242" name="区域5"/>
    <protectedRange sqref="B175:C180 B182:C187 B189:C196 B198:C202 B204:C209" name="区域4"/>
    <protectedRange sqref="B120:C127 B129:C138 B140:C150 B152:C160 B162:C173" name="区域3"/>
    <protectedRange sqref="B63:C72 B74:C84 B86:C93 B95:C103 B105:C118" name="区域2"/>
    <protectedRange sqref="B7:C17 B19:C26 B28:C38 B40:C50 B52:C61" name="区域1"/>
  </protectedRanges>
  <mergeCells count="1">
    <mergeCell ref="A2:E2"/>
  </mergeCells>
  <pageMargins left="0.699305555555556" right="0.699305555555556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16"/>
  <sheetViews>
    <sheetView workbookViewId="0">
      <selection activeCell="H68" sqref="H68"/>
    </sheetView>
  </sheetViews>
  <sheetFormatPr defaultColWidth="9" defaultRowHeight="14.25" outlineLevelCol="4"/>
  <cols>
    <col min="1" max="1" width="41.75" style="144" customWidth="1"/>
    <col min="2" max="2" width="13.75" style="144" customWidth="1"/>
    <col min="3" max="3" width="33.875" style="144" customWidth="1"/>
    <col min="4" max="4" width="18.5" style="144" customWidth="1"/>
    <col min="5" max="5" width="15.5" style="144" customWidth="1"/>
    <col min="6" max="16384" width="9" style="144"/>
  </cols>
  <sheetData>
    <row r="1" s="144" customFormat="1" spans="1:5">
      <c r="A1" s="145" t="s">
        <v>1180</v>
      </c>
      <c r="E1" s="146" t="s">
        <v>153</v>
      </c>
    </row>
    <row r="2" s="144" customFormat="1" ht="20.25" spans="1:5">
      <c r="A2" s="147" t="s">
        <v>1181</v>
      </c>
      <c r="B2" s="147"/>
      <c r="C2" s="147"/>
      <c r="D2" s="147"/>
      <c r="E2" s="147"/>
    </row>
    <row r="3" s="144" customFormat="1" spans="5:5">
      <c r="E3" s="146" t="s">
        <v>2</v>
      </c>
    </row>
    <row r="4" s="144" customFormat="1" ht="40" customHeight="1" spans="1:5">
      <c r="A4" s="148" t="s">
        <v>155</v>
      </c>
      <c r="B4" s="148" t="s">
        <v>4</v>
      </c>
      <c r="C4" s="148" t="s">
        <v>5</v>
      </c>
      <c r="D4" s="149" t="s">
        <v>75</v>
      </c>
      <c r="E4" s="148" t="s">
        <v>159</v>
      </c>
    </row>
    <row r="5" s="144" customFormat="1" spans="1:5">
      <c r="A5" s="150" t="s">
        <v>160</v>
      </c>
      <c r="B5" s="151">
        <f>SUM(B6,B18,B27,B38,B50,B61,B72,B84,B93,B107,B117,B126,B137,B151,B158,B166,B172,B179,B186,B193,B202,B208,B216,B222,B228,B234,B249,)</f>
        <v>12601</v>
      </c>
      <c r="C5" s="151">
        <f>SUM(C6,C18,C27,C38,C50,C61,C72,C84,C93,C107,C117,C126,C137,C151,C158,C166,C172,C179,C186,C193,C202,C208,C216,C222,C228,C234,C249,)</f>
        <v>29226</v>
      </c>
      <c r="D5" s="152">
        <f t="shared" ref="D5:D68" si="0">IF(B5=0,"",ROUND((C5/B5-1)*100,1))</f>
        <v>131.9</v>
      </c>
      <c r="E5" s="150"/>
    </row>
    <row r="6" s="144" customFormat="1" spans="1:5">
      <c r="A6" s="153" t="s">
        <v>161</v>
      </c>
      <c r="B6" s="154">
        <f>SUM(B7:B17)</f>
        <v>0</v>
      </c>
      <c r="C6" s="154">
        <f>SUM(C7:C17)</f>
        <v>186</v>
      </c>
      <c r="D6" s="152" t="str">
        <f t="shared" si="0"/>
        <v/>
      </c>
      <c r="E6" s="150"/>
    </row>
    <row r="7" s="144" customFormat="1" spans="1:5">
      <c r="A7" s="153" t="s">
        <v>162</v>
      </c>
      <c r="B7" s="155"/>
      <c r="C7" s="155">
        <v>186</v>
      </c>
      <c r="D7" s="152" t="str">
        <f t="shared" si="0"/>
        <v/>
      </c>
      <c r="E7" s="150"/>
    </row>
    <row r="8" s="144" customFormat="1" spans="1:5">
      <c r="A8" s="153" t="s">
        <v>163</v>
      </c>
      <c r="B8" s="155"/>
      <c r="C8" s="155"/>
      <c r="D8" s="152" t="str">
        <f t="shared" si="0"/>
        <v/>
      </c>
      <c r="E8" s="150"/>
    </row>
    <row r="9" s="144" customFormat="1" spans="1:5">
      <c r="A9" s="156" t="s">
        <v>164</v>
      </c>
      <c r="B9" s="155"/>
      <c r="C9" s="155"/>
      <c r="D9" s="152" t="str">
        <f t="shared" si="0"/>
        <v/>
      </c>
      <c r="E9" s="150"/>
    </row>
    <row r="10" s="144" customFormat="1" spans="1:5">
      <c r="A10" s="156" t="s">
        <v>165</v>
      </c>
      <c r="B10" s="155"/>
      <c r="C10" s="155"/>
      <c r="D10" s="152" t="str">
        <f t="shared" si="0"/>
        <v/>
      </c>
      <c r="E10" s="150"/>
    </row>
    <row r="11" s="144" customFormat="1" spans="1:5">
      <c r="A11" s="156" t="s">
        <v>166</v>
      </c>
      <c r="B11" s="155"/>
      <c r="C11" s="155"/>
      <c r="D11" s="152" t="str">
        <f t="shared" si="0"/>
        <v/>
      </c>
      <c r="E11" s="150"/>
    </row>
    <row r="12" s="144" customFormat="1" spans="1:5">
      <c r="A12" s="150" t="s">
        <v>167</v>
      </c>
      <c r="B12" s="155"/>
      <c r="C12" s="155"/>
      <c r="D12" s="152" t="str">
        <f t="shared" si="0"/>
        <v/>
      </c>
      <c r="E12" s="150"/>
    </row>
    <row r="13" s="144" customFormat="1" spans="1:5">
      <c r="A13" s="150" t="s">
        <v>168</v>
      </c>
      <c r="B13" s="155"/>
      <c r="C13" s="155"/>
      <c r="D13" s="152" t="str">
        <f t="shared" si="0"/>
        <v/>
      </c>
      <c r="E13" s="150"/>
    </row>
    <row r="14" s="144" customFormat="1" spans="1:5">
      <c r="A14" s="150" t="s">
        <v>169</v>
      </c>
      <c r="B14" s="155"/>
      <c r="C14" s="155"/>
      <c r="D14" s="152" t="str">
        <f t="shared" si="0"/>
        <v/>
      </c>
      <c r="E14" s="150"/>
    </row>
    <row r="15" s="144" customFormat="1" spans="1:5">
      <c r="A15" s="150" t="s">
        <v>170</v>
      </c>
      <c r="B15" s="155"/>
      <c r="C15" s="155"/>
      <c r="D15" s="152" t="str">
        <f t="shared" si="0"/>
        <v/>
      </c>
      <c r="E15" s="150"/>
    </row>
    <row r="16" s="144" customFormat="1" spans="1:5">
      <c r="A16" s="150" t="s">
        <v>171</v>
      </c>
      <c r="B16" s="155"/>
      <c r="C16" s="155"/>
      <c r="D16" s="152" t="str">
        <f t="shared" si="0"/>
        <v/>
      </c>
      <c r="E16" s="150"/>
    </row>
    <row r="17" s="144" customFormat="1" spans="1:5">
      <c r="A17" s="150" t="s">
        <v>172</v>
      </c>
      <c r="B17" s="155"/>
      <c r="C17" s="155"/>
      <c r="D17" s="152" t="str">
        <f t="shared" si="0"/>
        <v/>
      </c>
      <c r="E17" s="150"/>
    </row>
    <row r="18" s="144" customFormat="1" spans="1:5">
      <c r="A18" s="153" t="s">
        <v>173</v>
      </c>
      <c r="B18" s="154">
        <f>SUM(B19:B26)</f>
        <v>0</v>
      </c>
      <c r="C18" s="154">
        <f>SUM(C19:C26)</f>
        <v>0</v>
      </c>
      <c r="D18" s="152" t="str">
        <f t="shared" si="0"/>
        <v/>
      </c>
      <c r="E18" s="150"/>
    </row>
    <row r="19" s="144" customFormat="1" spans="1:5">
      <c r="A19" s="153" t="s">
        <v>162</v>
      </c>
      <c r="B19" s="155"/>
      <c r="C19" s="155"/>
      <c r="D19" s="152" t="str">
        <f t="shared" si="0"/>
        <v/>
      </c>
      <c r="E19" s="150"/>
    </row>
    <row r="20" s="144" customFormat="1" spans="1:5">
      <c r="A20" s="153" t="s">
        <v>163</v>
      </c>
      <c r="B20" s="155"/>
      <c r="C20" s="155"/>
      <c r="D20" s="152" t="str">
        <f t="shared" si="0"/>
        <v/>
      </c>
      <c r="E20" s="150"/>
    </row>
    <row r="21" s="144" customFormat="1" spans="1:5">
      <c r="A21" s="156" t="s">
        <v>164</v>
      </c>
      <c r="B21" s="155"/>
      <c r="C21" s="155"/>
      <c r="D21" s="152" t="str">
        <f t="shared" si="0"/>
        <v/>
      </c>
      <c r="E21" s="150"/>
    </row>
    <row r="22" s="144" customFormat="1" spans="1:5">
      <c r="A22" s="156" t="s">
        <v>174</v>
      </c>
      <c r="B22" s="155"/>
      <c r="C22" s="155"/>
      <c r="D22" s="152" t="str">
        <f t="shared" si="0"/>
        <v/>
      </c>
      <c r="E22" s="150"/>
    </row>
    <row r="23" s="144" customFormat="1" spans="1:5">
      <c r="A23" s="156" t="s">
        <v>175</v>
      </c>
      <c r="B23" s="155"/>
      <c r="C23" s="155"/>
      <c r="D23" s="152" t="str">
        <f t="shared" si="0"/>
        <v/>
      </c>
      <c r="E23" s="150"/>
    </row>
    <row r="24" s="144" customFormat="1" spans="1:5">
      <c r="A24" s="156" t="s">
        <v>176</v>
      </c>
      <c r="B24" s="155"/>
      <c r="C24" s="155"/>
      <c r="D24" s="152" t="str">
        <f t="shared" si="0"/>
        <v/>
      </c>
      <c r="E24" s="150"/>
    </row>
    <row r="25" s="144" customFormat="1" spans="1:5">
      <c r="A25" s="156" t="s">
        <v>171</v>
      </c>
      <c r="B25" s="155"/>
      <c r="C25" s="155"/>
      <c r="D25" s="152" t="str">
        <f t="shared" si="0"/>
        <v/>
      </c>
      <c r="E25" s="150"/>
    </row>
    <row r="26" s="144" customFormat="1" spans="1:5">
      <c r="A26" s="156" t="s">
        <v>177</v>
      </c>
      <c r="B26" s="155"/>
      <c r="C26" s="155"/>
      <c r="D26" s="152" t="str">
        <f t="shared" si="0"/>
        <v/>
      </c>
      <c r="E26" s="150"/>
    </row>
    <row r="27" s="144" customFormat="1" spans="1:5">
      <c r="A27" s="153" t="s">
        <v>178</v>
      </c>
      <c r="B27" s="154">
        <f>SUM(B28:B37)</f>
        <v>4424</v>
      </c>
      <c r="C27" s="154">
        <f>SUM(C28:C37)</f>
        <v>3839</v>
      </c>
      <c r="D27" s="152">
        <f t="shared" si="0"/>
        <v>-13.2</v>
      </c>
      <c r="E27" s="150"/>
    </row>
    <row r="28" s="144" customFormat="1" spans="1:5">
      <c r="A28" s="153" t="s">
        <v>162</v>
      </c>
      <c r="B28" s="155">
        <v>3400</v>
      </c>
      <c r="C28" s="155">
        <v>1099</v>
      </c>
      <c r="D28" s="152">
        <f t="shared" si="0"/>
        <v>-67.7</v>
      </c>
      <c r="E28" s="150"/>
    </row>
    <row r="29" s="144" customFormat="1" spans="1:5">
      <c r="A29" s="153" t="s">
        <v>163</v>
      </c>
      <c r="B29" s="155"/>
      <c r="C29" s="155"/>
      <c r="D29" s="152" t="str">
        <f t="shared" si="0"/>
        <v/>
      </c>
      <c r="E29" s="150"/>
    </row>
    <row r="30" s="144" customFormat="1" spans="1:5">
      <c r="A30" s="156" t="s">
        <v>164</v>
      </c>
      <c r="B30" s="155"/>
      <c r="C30" s="155"/>
      <c r="D30" s="152" t="str">
        <f t="shared" si="0"/>
        <v/>
      </c>
      <c r="E30" s="150"/>
    </row>
    <row r="31" s="144" customFormat="1" spans="1:5">
      <c r="A31" s="156" t="s">
        <v>179</v>
      </c>
      <c r="B31" s="155"/>
      <c r="C31" s="155"/>
      <c r="D31" s="152" t="str">
        <f t="shared" si="0"/>
        <v/>
      </c>
      <c r="E31" s="150"/>
    </row>
    <row r="32" s="144" customFormat="1" spans="1:5">
      <c r="A32" s="156" t="s">
        <v>180</v>
      </c>
      <c r="B32" s="155"/>
      <c r="C32" s="155"/>
      <c r="D32" s="152" t="str">
        <f t="shared" si="0"/>
        <v/>
      </c>
      <c r="E32" s="150"/>
    </row>
    <row r="33" s="144" customFormat="1" spans="1:5">
      <c r="A33" s="157" t="s">
        <v>181</v>
      </c>
      <c r="B33" s="155">
        <v>557</v>
      </c>
      <c r="C33" s="155">
        <v>179</v>
      </c>
      <c r="D33" s="152">
        <f t="shared" si="0"/>
        <v>-67.9</v>
      </c>
      <c r="E33" s="150"/>
    </row>
    <row r="34" s="144" customFormat="1" spans="1:5">
      <c r="A34" s="153" t="s">
        <v>183</v>
      </c>
      <c r="B34" s="155">
        <v>33</v>
      </c>
      <c r="C34" s="155">
        <v>82</v>
      </c>
      <c r="D34" s="152">
        <f t="shared" si="0"/>
        <v>148.5</v>
      </c>
      <c r="E34" s="150"/>
    </row>
    <row r="35" s="144" customFormat="1" spans="1:5">
      <c r="A35" s="156" t="s">
        <v>184</v>
      </c>
      <c r="B35" s="155"/>
      <c r="C35" s="155"/>
      <c r="D35" s="152" t="str">
        <f t="shared" si="0"/>
        <v/>
      </c>
      <c r="E35" s="150"/>
    </row>
    <row r="36" s="144" customFormat="1" spans="1:5">
      <c r="A36" s="156" t="s">
        <v>171</v>
      </c>
      <c r="B36" s="155">
        <v>434</v>
      </c>
      <c r="C36" s="155"/>
      <c r="D36" s="152">
        <f t="shared" si="0"/>
        <v>-100</v>
      </c>
      <c r="E36" s="150"/>
    </row>
    <row r="37" s="144" customFormat="1" spans="1:5">
      <c r="A37" s="156" t="s">
        <v>185</v>
      </c>
      <c r="B37" s="155"/>
      <c r="C37" s="155">
        <v>2479</v>
      </c>
      <c r="D37" s="152" t="str">
        <f t="shared" si="0"/>
        <v/>
      </c>
      <c r="E37" s="150"/>
    </row>
    <row r="38" s="144" customFormat="1" spans="1:5">
      <c r="A38" s="153" t="s">
        <v>186</v>
      </c>
      <c r="B38" s="154">
        <f>SUM(B39:B49)</f>
        <v>2623</v>
      </c>
      <c r="C38" s="154">
        <f>SUM(C39:C49)</f>
        <v>1527</v>
      </c>
      <c r="D38" s="152">
        <f t="shared" si="0"/>
        <v>-41.8</v>
      </c>
      <c r="E38" s="150"/>
    </row>
    <row r="39" s="144" customFormat="1" spans="1:5">
      <c r="A39" s="153" t="s">
        <v>162</v>
      </c>
      <c r="B39" s="155">
        <v>2623</v>
      </c>
      <c r="C39" s="155">
        <v>311</v>
      </c>
      <c r="D39" s="152">
        <f t="shared" si="0"/>
        <v>-88.1</v>
      </c>
      <c r="E39" s="150"/>
    </row>
    <row r="40" s="144" customFormat="1" spans="1:5">
      <c r="A40" s="153" t="s">
        <v>163</v>
      </c>
      <c r="B40" s="155"/>
      <c r="C40" s="155"/>
      <c r="D40" s="152" t="str">
        <f t="shared" si="0"/>
        <v/>
      </c>
      <c r="E40" s="150"/>
    </row>
    <row r="41" s="144" customFormat="1" spans="1:5">
      <c r="A41" s="156" t="s">
        <v>164</v>
      </c>
      <c r="B41" s="155"/>
      <c r="C41" s="155"/>
      <c r="D41" s="152" t="str">
        <f t="shared" si="0"/>
        <v/>
      </c>
      <c r="E41" s="150"/>
    </row>
    <row r="42" s="144" customFormat="1" spans="1:5">
      <c r="A42" s="156" t="s">
        <v>187</v>
      </c>
      <c r="B42" s="155"/>
      <c r="C42" s="155"/>
      <c r="D42" s="152" t="str">
        <f t="shared" si="0"/>
        <v/>
      </c>
      <c r="E42" s="150"/>
    </row>
    <row r="43" s="144" customFormat="1" spans="1:5">
      <c r="A43" s="156" t="s">
        <v>188</v>
      </c>
      <c r="B43" s="155"/>
      <c r="C43" s="155"/>
      <c r="D43" s="152" t="str">
        <f t="shared" si="0"/>
        <v/>
      </c>
      <c r="E43" s="150"/>
    </row>
    <row r="44" s="144" customFormat="1" spans="1:5">
      <c r="A44" s="153" t="s">
        <v>189</v>
      </c>
      <c r="B44" s="155"/>
      <c r="C44" s="155"/>
      <c r="D44" s="152" t="str">
        <f t="shared" si="0"/>
        <v/>
      </c>
      <c r="E44" s="150"/>
    </row>
    <row r="45" s="144" customFormat="1" spans="1:5">
      <c r="A45" s="153" t="s">
        <v>190</v>
      </c>
      <c r="B45" s="155"/>
      <c r="C45" s="155"/>
      <c r="D45" s="152" t="str">
        <f t="shared" si="0"/>
        <v/>
      </c>
      <c r="E45" s="150"/>
    </row>
    <row r="46" s="144" customFormat="1" spans="1:5">
      <c r="A46" s="153" t="s">
        <v>191</v>
      </c>
      <c r="B46" s="155"/>
      <c r="C46" s="155"/>
      <c r="D46" s="152" t="str">
        <f t="shared" si="0"/>
        <v/>
      </c>
      <c r="E46" s="150"/>
    </row>
    <row r="47" s="144" customFormat="1" spans="1:5">
      <c r="A47" s="153" t="s">
        <v>192</v>
      </c>
      <c r="B47" s="155"/>
      <c r="C47" s="155"/>
      <c r="D47" s="152" t="str">
        <f t="shared" si="0"/>
        <v/>
      </c>
      <c r="E47" s="150"/>
    </row>
    <row r="48" s="144" customFormat="1" spans="1:5">
      <c r="A48" s="153" t="s">
        <v>171</v>
      </c>
      <c r="B48" s="155"/>
      <c r="C48" s="155"/>
      <c r="D48" s="152" t="str">
        <f t="shared" si="0"/>
        <v/>
      </c>
      <c r="E48" s="150"/>
    </row>
    <row r="49" s="144" customFormat="1" spans="1:5">
      <c r="A49" s="156" t="s">
        <v>193</v>
      </c>
      <c r="B49" s="155"/>
      <c r="C49" s="155">
        <v>1216</v>
      </c>
      <c r="D49" s="152" t="str">
        <f t="shared" si="0"/>
        <v/>
      </c>
      <c r="E49" s="150"/>
    </row>
    <row r="50" s="144" customFormat="1" spans="1:5">
      <c r="A50" s="156" t="s">
        <v>194</v>
      </c>
      <c r="B50" s="154">
        <f>SUM(B51:B60)</f>
        <v>500</v>
      </c>
      <c r="C50" s="154">
        <f>SUM(C51:C60)</f>
        <v>351</v>
      </c>
      <c r="D50" s="152">
        <f t="shared" si="0"/>
        <v>-29.8</v>
      </c>
      <c r="E50" s="150"/>
    </row>
    <row r="51" s="144" customFormat="1" spans="1:5">
      <c r="A51" s="156" t="s">
        <v>162</v>
      </c>
      <c r="B51" s="155"/>
      <c r="C51" s="155"/>
      <c r="D51" s="152" t="str">
        <f t="shared" si="0"/>
        <v/>
      </c>
      <c r="E51" s="150"/>
    </row>
    <row r="52" s="144" customFormat="1" spans="1:5">
      <c r="A52" s="150" t="s">
        <v>163</v>
      </c>
      <c r="B52" s="155"/>
      <c r="C52" s="155"/>
      <c r="D52" s="152" t="str">
        <f t="shared" si="0"/>
        <v/>
      </c>
      <c r="E52" s="150"/>
    </row>
    <row r="53" s="144" customFormat="1" spans="1:5">
      <c r="A53" s="153" t="s">
        <v>164</v>
      </c>
      <c r="B53" s="155"/>
      <c r="C53" s="155"/>
      <c r="D53" s="152" t="str">
        <f t="shared" si="0"/>
        <v/>
      </c>
      <c r="E53" s="150"/>
    </row>
    <row r="54" s="144" customFormat="1" spans="1:5">
      <c r="A54" s="153" t="s">
        <v>195</v>
      </c>
      <c r="B54" s="155"/>
      <c r="C54" s="155"/>
      <c r="D54" s="152" t="str">
        <f t="shared" si="0"/>
        <v/>
      </c>
      <c r="E54" s="150"/>
    </row>
    <row r="55" s="144" customFormat="1" spans="1:5">
      <c r="A55" s="153" t="s">
        <v>196</v>
      </c>
      <c r="B55" s="155"/>
      <c r="C55" s="155"/>
      <c r="D55" s="152" t="str">
        <f t="shared" si="0"/>
        <v/>
      </c>
      <c r="E55" s="150"/>
    </row>
    <row r="56" s="144" customFormat="1" spans="1:5">
      <c r="A56" s="156" t="s">
        <v>197</v>
      </c>
      <c r="B56" s="155">
        <v>437</v>
      </c>
      <c r="C56" s="155"/>
      <c r="D56" s="152">
        <f t="shared" si="0"/>
        <v>-100</v>
      </c>
      <c r="E56" s="150"/>
    </row>
    <row r="57" s="144" customFormat="1" spans="1:5">
      <c r="A57" s="156" t="s">
        <v>198</v>
      </c>
      <c r="B57" s="155"/>
      <c r="C57" s="155">
        <v>20</v>
      </c>
      <c r="D57" s="152" t="str">
        <f t="shared" si="0"/>
        <v/>
      </c>
      <c r="E57" s="150"/>
    </row>
    <row r="58" s="144" customFormat="1" spans="1:5">
      <c r="A58" s="156" t="s">
        <v>199</v>
      </c>
      <c r="B58" s="155"/>
      <c r="C58" s="155">
        <v>27</v>
      </c>
      <c r="D58" s="152" t="str">
        <f t="shared" si="0"/>
        <v/>
      </c>
      <c r="E58" s="150"/>
    </row>
    <row r="59" s="144" customFormat="1" spans="1:5">
      <c r="A59" s="153" t="s">
        <v>171</v>
      </c>
      <c r="B59" s="155">
        <v>63</v>
      </c>
      <c r="C59" s="155">
        <v>156</v>
      </c>
      <c r="D59" s="152">
        <f t="shared" si="0"/>
        <v>147.6</v>
      </c>
      <c r="E59" s="150"/>
    </row>
    <row r="60" s="144" customFormat="1" spans="1:5">
      <c r="A60" s="156" t="s">
        <v>200</v>
      </c>
      <c r="B60" s="155"/>
      <c r="C60" s="155">
        <v>148</v>
      </c>
      <c r="D60" s="152" t="str">
        <f t="shared" si="0"/>
        <v/>
      </c>
      <c r="E60" s="150"/>
    </row>
    <row r="61" s="144" customFormat="1" spans="1:5">
      <c r="A61" s="157" t="s">
        <v>201</v>
      </c>
      <c r="B61" s="151">
        <f>SUM(B62:B71)</f>
        <v>1490</v>
      </c>
      <c r="C61" s="151">
        <f>SUM(C62:C71)</f>
        <v>20876</v>
      </c>
      <c r="D61" s="152">
        <f t="shared" si="0"/>
        <v>1301.1</v>
      </c>
      <c r="E61" s="150"/>
    </row>
    <row r="62" s="144" customFormat="1" spans="1:5">
      <c r="A62" s="156" t="s">
        <v>162</v>
      </c>
      <c r="B62" s="155">
        <v>1471</v>
      </c>
      <c r="C62" s="155">
        <v>297</v>
      </c>
      <c r="D62" s="152">
        <f t="shared" si="0"/>
        <v>-79.8</v>
      </c>
      <c r="E62" s="150"/>
    </row>
    <row r="63" s="144" customFormat="1" spans="1:5">
      <c r="A63" s="150" t="s">
        <v>163</v>
      </c>
      <c r="B63" s="155"/>
      <c r="C63" s="155"/>
      <c r="D63" s="152" t="str">
        <f t="shared" si="0"/>
        <v/>
      </c>
      <c r="E63" s="150"/>
    </row>
    <row r="64" s="144" customFormat="1" spans="1:5">
      <c r="A64" s="150" t="s">
        <v>164</v>
      </c>
      <c r="B64" s="155"/>
      <c r="C64" s="155"/>
      <c r="D64" s="152" t="str">
        <f t="shared" si="0"/>
        <v/>
      </c>
      <c r="E64" s="150"/>
    </row>
    <row r="65" s="144" customFormat="1" spans="1:5">
      <c r="A65" s="150" t="s">
        <v>202</v>
      </c>
      <c r="B65" s="155"/>
      <c r="C65" s="155"/>
      <c r="D65" s="152" t="str">
        <f t="shared" si="0"/>
        <v/>
      </c>
      <c r="E65" s="150"/>
    </row>
    <row r="66" s="144" customFormat="1" spans="1:5">
      <c r="A66" s="150" t="s">
        <v>203</v>
      </c>
      <c r="B66" s="155">
        <v>19</v>
      </c>
      <c r="C66" s="155"/>
      <c r="D66" s="152">
        <f t="shared" si="0"/>
        <v>-100</v>
      </c>
      <c r="E66" s="150"/>
    </row>
    <row r="67" s="144" customFormat="1" spans="1:5">
      <c r="A67" s="150" t="s">
        <v>204</v>
      </c>
      <c r="B67" s="155"/>
      <c r="C67" s="155"/>
      <c r="D67" s="152" t="str">
        <f t="shared" si="0"/>
        <v/>
      </c>
      <c r="E67" s="150"/>
    </row>
    <row r="68" s="144" customFormat="1" spans="1:5">
      <c r="A68" s="153" t="s">
        <v>205</v>
      </c>
      <c r="B68" s="155"/>
      <c r="C68" s="155"/>
      <c r="D68" s="152" t="str">
        <f t="shared" si="0"/>
        <v/>
      </c>
      <c r="E68" s="150"/>
    </row>
    <row r="69" s="144" customFormat="1" spans="1:5">
      <c r="A69" s="156" t="s">
        <v>206</v>
      </c>
      <c r="B69" s="155"/>
      <c r="C69" s="155"/>
      <c r="D69" s="152" t="str">
        <f t="shared" ref="D69:D132" si="1">IF(B69=0,"",ROUND((C69/B69-1)*100,1))</f>
        <v/>
      </c>
      <c r="E69" s="150"/>
    </row>
    <row r="70" s="144" customFormat="1" spans="1:5">
      <c r="A70" s="158" t="s">
        <v>171</v>
      </c>
      <c r="B70" s="151"/>
      <c r="C70" s="151">
        <v>17460</v>
      </c>
      <c r="D70" s="152" t="str">
        <f t="shared" si="1"/>
        <v/>
      </c>
      <c r="E70" s="150"/>
    </row>
    <row r="71" s="144" customFormat="1" spans="1:5">
      <c r="A71" s="156" t="s">
        <v>207</v>
      </c>
      <c r="B71" s="155"/>
      <c r="C71" s="155">
        <v>3119</v>
      </c>
      <c r="D71" s="152" t="str">
        <f t="shared" si="1"/>
        <v/>
      </c>
      <c r="E71" s="150"/>
    </row>
    <row r="72" s="144" customFormat="1" spans="1:5">
      <c r="A72" s="153" t="s">
        <v>208</v>
      </c>
      <c r="B72" s="154">
        <f>SUM(B73:B83)</f>
        <v>0</v>
      </c>
      <c r="C72" s="154">
        <f>SUM(C73:C83)</f>
        <v>0</v>
      </c>
      <c r="D72" s="152" t="str">
        <f t="shared" si="1"/>
        <v/>
      </c>
      <c r="E72" s="150"/>
    </row>
    <row r="73" s="144" customFormat="1" spans="1:5">
      <c r="A73" s="153" t="s">
        <v>162</v>
      </c>
      <c r="B73" s="155"/>
      <c r="C73" s="155"/>
      <c r="D73" s="152" t="str">
        <f t="shared" si="1"/>
        <v/>
      </c>
      <c r="E73" s="150"/>
    </row>
    <row r="74" s="144" customFormat="1" spans="1:5">
      <c r="A74" s="153" t="s">
        <v>163</v>
      </c>
      <c r="B74" s="155"/>
      <c r="C74" s="155"/>
      <c r="D74" s="152" t="str">
        <f t="shared" si="1"/>
        <v/>
      </c>
      <c r="E74" s="150"/>
    </row>
    <row r="75" s="144" customFormat="1" spans="1:5">
      <c r="A75" s="156" t="s">
        <v>164</v>
      </c>
      <c r="B75" s="155"/>
      <c r="C75" s="155"/>
      <c r="D75" s="152" t="str">
        <f t="shared" si="1"/>
        <v/>
      </c>
      <c r="E75" s="150"/>
    </row>
    <row r="76" s="144" customFormat="1" spans="1:5">
      <c r="A76" s="156" t="s">
        <v>209</v>
      </c>
      <c r="B76" s="155"/>
      <c r="C76" s="155"/>
      <c r="D76" s="152" t="str">
        <f t="shared" si="1"/>
        <v/>
      </c>
      <c r="E76" s="150"/>
    </row>
    <row r="77" s="144" customFormat="1" spans="1:5">
      <c r="A77" s="156" t="s">
        <v>210</v>
      </c>
      <c r="B77" s="155"/>
      <c r="C77" s="155"/>
      <c r="D77" s="152" t="str">
        <f t="shared" si="1"/>
        <v/>
      </c>
      <c r="E77" s="150"/>
    </row>
    <row r="78" s="144" customFormat="1" spans="1:5">
      <c r="A78" s="150" t="s">
        <v>211</v>
      </c>
      <c r="B78" s="155"/>
      <c r="C78" s="155"/>
      <c r="D78" s="152" t="str">
        <f t="shared" si="1"/>
        <v/>
      </c>
      <c r="E78" s="150"/>
    </row>
    <row r="79" s="144" customFormat="1" spans="1:5">
      <c r="A79" s="153" t="s">
        <v>212</v>
      </c>
      <c r="B79" s="155"/>
      <c r="C79" s="155"/>
      <c r="D79" s="152" t="str">
        <f t="shared" si="1"/>
        <v/>
      </c>
      <c r="E79" s="150"/>
    </row>
    <row r="80" s="144" customFormat="1" spans="1:5">
      <c r="A80" s="153" t="s">
        <v>213</v>
      </c>
      <c r="B80" s="155"/>
      <c r="C80" s="155"/>
      <c r="D80" s="152" t="str">
        <f t="shared" si="1"/>
        <v/>
      </c>
      <c r="E80" s="150"/>
    </row>
    <row r="81" s="144" customFormat="1" spans="1:5">
      <c r="A81" s="153" t="s">
        <v>205</v>
      </c>
      <c r="B81" s="155"/>
      <c r="C81" s="155"/>
      <c r="D81" s="152" t="str">
        <f t="shared" si="1"/>
        <v/>
      </c>
      <c r="E81" s="150"/>
    </row>
    <row r="82" s="144" customFormat="1" spans="1:5">
      <c r="A82" s="156" t="s">
        <v>171</v>
      </c>
      <c r="B82" s="155"/>
      <c r="C82" s="155"/>
      <c r="D82" s="152" t="str">
        <f t="shared" si="1"/>
        <v/>
      </c>
      <c r="E82" s="150"/>
    </row>
    <row r="83" s="144" customFormat="1" spans="1:5">
      <c r="A83" s="156" t="s">
        <v>214</v>
      </c>
      <c r="B83" s="155"/>
      <c r="C83" s="155"/>
      <c r="D83" s="152" t="str">
        <f t="shared" si="1"/>
        <v/>
      </c>
      <c r="E83" s="150"/>
    </row>
    <row r="84" s="144" customFormat="1" spans="1:5">
      <c r="A84" s="156" t="s">
        <v>215</v>
      </c>
      <c r="B84" s="154">
        <f>SUM(B85:B92)</f>
        <v>0</v>
      </c>
      <c r="C84" s="154">
        <f>SUM(C85:C92)</f>
        <v>76</v>
      </c>
      <c r="D84" s="152" t="str">
        <f t="shared" si="1"/>
        <v/>
      </c>
      <c r="E84" s="150"/>
    </row>
    <row r="85" s="144" customFormat="1" spans="1:5">
      <c r="A85" s="153" t="s">
        <v>162</v>
      </c>
      <c r="B85" s="155"/>
      <c r="C85" s="155"/>
      <c r="D85" s="152" t="str">
        <f t="shared" si="1"/>
        <v/>
      </c>
      <c r="E85" s="150"/>
    </row>
    <row r="86" s="144" customFormat="1" spans="1:5">
      <c r="A86" s="153" t="s">
        <v>163</v>
      </c>
      <c r="B86" s="155"/>
      <c r="C86" s="155"/>
      <c r="D86" s="152" t="str">
        <f t="shared" si="1"/>
        <v/>
      </c>
      <c r="E86" s="150"/>
    </row>
    <row r="87" s="144" customFormat="1" spans="1:5">
      <c r="A87" s="153" t="s">
        <v>164</v>
      </c>
      <c r="B87" s="155"/>
      <c r="C87" s="155"/>
      <c r="D87" s="152" t="str">
        <f t="shared" si="1"/>
        <v/>
      </c>
      <c r="E87" s="150"/>
    </row>
    <row r="88" s="144" customFormat="1" spans="1:5">
      <c r="A88" s="159" t="s">
        <v>216</v>
      </c>
      <c r="B88" s="155"/>
      <c r="C88" s="155">
        <v>76</v>
      </c>
      <c r="D88" s="152" t="str">
        <f t="shared" si="1"/>
        <v/>
      </c>
      <c r="E88" s="150"/>
    </row>
    <row r="89" s="144" customFormat="1" spans="1:5">
      <c r="A89" s="156" t="s">
        <v>217</v>
      </c>
      <c r="B89" s="155"/>
      <c r="C89" s="155"/>
      <c r="D89" s="152" t="str">
        <f t="shared" si="1"/>
        <v/>
      </c>
      <c r="E89" s="150"/>
    </row>
    <row r="90" s="144" customFormat="1" spans="1:5">
      <c r="A90" s="156" t="s">
        <v>205</v>
      </c>
      <c r="B90" s="155"/>
      <c r="C90" s="155"/>
      <c r="D90" s="152" t="str">
        <f t="shared" si="1"/>
        <v/>
      </c>
      <c r="E90" s="150"/>
    </row>
    <row r="91" s="144" customFormat="1" spans="1:5">
      <c r="A91" s="156" t="s">
        <v>171</v>
      </c>
      <c r="B91" s="155"/>
      <c r="C91" s="155"/>
      <c r="D91" s="152" t="str">
        <f t="shared" si="1"/>
        <v/>
      </c>
      <c r="E91" s="150"/>
    </row>
    <row r="92" s="144" customFormat="1" spans="1:5">
      <c r="A92" s="150" t="s">
        <v>218</v>
      </c>
      <c r="B92" s="155"/>
      <c r="C92" s="155"/>
      <c r="D92" s="152" t="str">
        <f t="shared" si="1"/>
        <v/>
      </c>
      <c r="E92" s="150"/>
    </row>
    <row r="93" s="144" customFormat="1" spans="1:5">
      <c r="A93" s="153" t="s">
        <v>219</v>
      </c>
      <c r="B93" s="154">
        <f>SUM(B94:B106)</f>
        <v>0</v>
      </c>
      <c r="C93" s="154">
        <f>SUM(C94:C106)</f>
        <v>45</v>
      </c>
      <c r="D93" s="152" t="str">
        <f t="shared" si="1"/>
        <v/>
      </c>
      <c r="E93" s="150"/>
    </row>
    <row r="94" s="144" customFormat="1" spans="1:5">
      <c r="A94" s="153" t="s">
        <v>162</v>
      </c>
      <c r="B94" s="155"/>
      <c r="C94" s="155"/>
      <c r="D94" s="152" t="str">
        <f t="shared" si="1"/>
        <v/>
      </c>
      <c r="E94" s="150"/>
    </row>
    <row r="95" s="144" customFormat="1" spans="1:5">
      <c r="A95" s="156" t="s">
        <v>163</v>
      </c>
      <c r="B95" s="155"/>
      <c r="C95" s="155"/>
      <c r="D95" s="152" t="str">
        <f t="shared" si="1"/>
        <v/>
      </c>
      <c r="E95" s="150"/>
    </row>
    <row r="96" s="144" customFormat="1" spans="1:5">
      <c r="A96" s="156" t="s">
        <v>164</v>
      </c>
      <c r="B96" s="155"/>
      <c r="C96" s="155"/>
      <c r="D96" s="152" t="str">
        <f t="shared" si="1"/>
        <v/>
      </c>
      <c r="E96" s="150"/>
    </row>
    <row r="97" s="144" customFormat="1" spans="1:5">
      <c r="A97" s="156" t="s">
        <v>220</v>
      </c>
      <c r="B97" s="155"/>
      <c r="C97" s="155"/>
      <c r="D97" s="152" t="str">
        <f t="shared" si="1"/>
        <v/>
      </c>
      <c r="E97" s="150"/>
    </row>
    <row r="98" s="144" customFormat="1" spans="1:5">
      <c r="A98" s="153" t="s">
        <v>221</v>
      </c>
      <c r="B98" s="155"/>
      <c r="C98" s="155"/>
      <c r="D98" s="152" t="str">
        <f t="shared" si="1"/>
        <v/>
      </c>
      <c r="E98" s="150"/>
    </row>
    <row r="99" s="144" customFormat="1" spans="1:5">
      <c r="A99" s="160" t="s">
        <v>1182</v>
      </c>
      <c r="B99" s="155"/>
      <c r="C99" s="155"/>
      <c r="D99" s="152" t="str">
        <f t="shared" si="1"/>
        <v/>
      </c>
      <c r="E99" s="150"/>
    </row>
    <row r="100" s="144" customFormat="1" spans="1:5">
      <c r="A100" s="153" t="s">
        <v>205</v>
      </c>
      <c r="B100" s="155"/>
      <c r="C100" s="155"/>
      <c r="D100" s="152" t="str">
        <f t="shared" si="1"/>
        <v/>
      </c>
      <c r="E100" s="150"/>
    </row>
    <row r="101" s="144" customFormat="1" spans="1:5">
      <c r="A101" s="160" t="s">
        <v>1183</v>
      </c>
      <c r="B101" s="155"/>
      <c r="C101" s="155"/>
      <c r="D101" s="152" t="str">
        <f t="shared" si="1"/>
        <v/>
      </c>
      <c r="E101" s="150"/>
    </row>
    <row r="102" s="144" customFormat="1" spans="1:5">
      <c r="A102" s="160" t="s">
        <v>1184</v>
      </c>
      <c r="B102" s="155"/>
      <c r="C102" s="155"/>
      <c r="D102" s="152" t="str">
        <f t="shared" si="1"/>
        <v/>
      </c>
      <c r="E102" s="150"/>
    </row>
    <row r="103" s="144" customFormat="1" spans="1:5">
      <c r="A103" s="160" t="s">
        <v>1185</v>
      </c>
      <c r="B103" s="155"/>
      <c r="C103" s="155"/>
      <c r="D103" s="152" t="str">
        <f t="shared" si="1"/>
        <v/>
      </c>
      <c r="E103" s="150"/>
    </row>
    <row r="104" s="144" customFormat="1" spans="1:5">
      <c r="A104" s="160" t="s">
        <v>1186</v>
      </c>
      <c r="B104" s="155"/>
      <c r="C104" s="155"/>
      <c r="D104" s="152" t="str">
        <f t="shared" si="1"/>
        <v/>
      </c>
      <c r="E104" s="150"/>
    </row>
    <row r="105" s="144" customFormat="1" spans="1:5">
      <c r="A105" s="156" t="s">
        <v>171</v>
      </c>
      <c r="B105" s="155"/>
      <c r="C105" s="155"/>
      <c r="D105" s="152" t="str">
        <f t="shared" si="1"/>
        <v/>
      </c>
      <c r="E105" s="150"/>
    </row>
    <row r="106" s="144" customFormat="1" spans="1:5">
      <c r="A106" s="156" t="s">
        <v>223</v>
      </c>
      <c r="B106" s="155"/>
      <c r="C106" s="155">
        <v>45</v>
      </c>
      <c r="D106" s="152" t="str">
        <f t="shared" si="1"/>
        <v/>
      </c>
      <c r="E106" s="150"/>
    </row>
    <row r="107" s="144" customFormat="1" spans="1:5">
      <c r="A107" s="156" t="s">
        <v>224</v>
      </c>
      <c r="B107" s="154">
        <f>SUM(B108:B116)</f>
        <v>0</v>
      </c>
      <c r="C107" s="154">
        <f>SUM(C108:C116)</f>
        <v>0</v>
      </c>
      <c r="D107" s="152" t="str">
        <f t="shared" si="1"/>
        <v/>
      </c>
      <c r="E107" s="150"/>
    </row>
    <row r="108" s="144" customFormat="1" spans="1:5">
      <c r="A108" s="156" t="s">
        <v>162</v>
      </c>
      <c r="B108" s="155"/>
      <c r="C108" s="155"/>
      <c r="D108" s="152" t="str">
        <f t="shared" si="1"/>
        <v/>
      </c>
      <c r="E108" s="150"/>
    </row>
    <row r="109" s="144" customFormat="1" spans="1:5">
      <c r="A109" s="153" t="s">
        <v>163</v>
      </c>
      <c r="B109" s="155"/>
      <c r="C109" s="155"/>
      <c r="D109" s="152" t="str">
        <f t="shared" si="1"/>
        <v/>
      </c>
      <c r="E109" s="150"/>
    </row>
    <row r="110" s="144" customFormat="1" spans="1:5">
      <c r="A110" s="153" t="s">
        <v>164</v>
      </c>
      <c r="B110" s="155"/>
      <c r="C110" s="155"/>
      <c r="D110" s="152" t="str">
        <f t="shared" si="1"/>
        <v/>
      </c>
      <c r="E110" s="150"/>
    </row>
    <row r="111" s="144" customFormat="1" spans="1:5">
      <c r="A111" s="153" t="s">
        <v>225</v>
      </c>
      <c r="B111" s="155"/>
      <c r="C111" s="155"/>
      <c r="D111" s="152" t="str">
        <f t="shared" si="1"/>
        <v/>
      </c>
      <c r="E111" s="150"/>
    </row>
    <row r="112" s="144" customFormat="1" spans="1:5">
      <c r="A112" s="156" t="s">
        <v>226</v>
      </c>
      <c r="B112" s="155"/>
      <c r="C112" s="155"/>
      <c r="D112" s="152" t="str">
        <f t="shared" si="1"/>
        <v/>
      </c>
      <c r="E112" s="150"/>
    </row>
    <row r="113" s="144" customFormat="1" spans="1:5">
      <c r="A113" s="156" t="s">
        <v>228</v>
      </c>
      <c r="B113" s="155"/>
      <c r="C113" s="155"/>
      <c r="D113" s="152" t="str">
        <f t="shared" si="1"/>
        <v/>
      </c>
      <c r="E113" s="150"/>
    </row>
    <row r="114" s="144" customFormat="1" spans="1:5">
      <c r="A114" s="153" t="s">
        <v>229</v>
      </c>
      <c r="B114" s="155"/>
      <c r="C114" s="155"/>
      <c r="D114" s="152" t="str">
        <f t="shared" si="1"/>
        <v/>
      </c>
      <c r="E114" s="150"/>
    </row>
    <row r="115" s="144" customFormat="1" spans="1:5">
      <c r="A115" s="159" t="s">
        <v>171</v>
      </c>
      <c r="B115" s="155"/>
      <c r="C115" s="155"/>
      <c r="D115" s="152" t="str">
        <f t="shared" si="1"/>
        <v/>
      </c>
      <c r="E115" s="150"/>
    </row>
    <row r="116" s="144" customFormat="1" spans="1:5">
      <c r="A116" s="156" t="s">
        <v>234</v>
      </c>
      <c r="B116" s="155"/>
      <c r="C116" s="155"/>
      <c r="D116" s="152" t="str">
        <f t="shared" si="1"/>
        <v/>
      </c>
      <c r="E116" s="150"/>
    </row>
    <row r="117" s="144" customFormat="1" spans="1:5">
      <c r="A117" s="161" t="s">
        <v>235</v>
      </c>
      <c r="B117" s="154">
        <f>SUM(B118:B125)</f>
        <v>343</v>
      </c>
      <c r="C117" s="154">
        <f>SUM(C118:C125)</f>
        <v>113</v>
      </c>
      <c r="D117" s="152">
        <f t="shared" si="1"/>
        <v>-67.1</v>
      </c>
      <c r="E117" s="150"/>
    </row>
    <row r="118" s="144" customFormat="1" spans="1:5">
      <c r="A118" s="153" t="s">
        <v>162</v>
      </c>
      <c r="B118" s="155">
        <v>343</v>
      </c>
      <c r="C118" s="155"/>
      <c r="D118" s="152">
        <f t="shared" si="1"/>
        <v>-100</v>
      </c>
      <c r="E118" s="150"/>
    </row>
    <row r="119" s="144" customFormat="1" spans="1:5">
      <c r="A119" s="153" t="s">
        <v>163</v>
      </c>
      <c r="B119" s="155"/>
      <c r="C119" s="155"/>
      <c r="D119" s="152" t="str">
        <f t="shared" si="1"/>
        <v/>
      </c>
      <c r="E119" s="150"/>
    </row>
    <row r="120" s="144" customFormat="1" spans="1:5">
      <c r="A120" s="153" t="s">
        <v>164</v>
      </c>
      <c r="B120" s="155"/>
      <c r="C120" s="155"/>
      <c r="D120" s="152" t="str">
        <f t="shared" si="1"/>
        <v/>
      </c>
      <c r="E120" s="150"/>
    </row>
    <row r="121" s="144" customFormat="1" spans="1:5">
      <c r="A121" s="156" t="s">
        <v>236</v>
      </c>
      <c r="B121" s="155"/>
      <c r="C121" s="155"/>
      <c r="D121" s="152" t="str">
        <f t="shared" si="1"/>
        <v/>
      </c>
      <c r="E121" s="150"/>
    </row>
    <row r="122" s="144" customFormat="1" spans="1:5">
      <c r="A122" s="156" t="s">
        <v>237</v>
      </c>
      <c r="B122" s="155"/>
      <c r="C122" s="155"/>
      <c r="D122" s="152" t="str">
        <f t="shared" si="1"/>
        <v/>
      </c>
      <c r="E122" s="150"/>
    </row>
    <row r="123" s="144" customFormat="1" spans="1:5">
      <c r="A123" s="156" t="s">
        <v>238</v>
      </c>
      <c r="B123" s="155"/>
      <c r="C123" s="155"/>
      <c r="D123" s="152" t="str">
        <f t="shared" si="1"/>
        <v/>
      </c>
      <c r="E123" s="150"/>
    </row>
    <row r="124" s="144" customFormat="1" spans="1:5">
      <c r="A124" s="153" t="s">
        <v>171</v>
      </c>
      <c r="B124" s="155"/>
      <c r="C124" s="155"/>
      <c r="D124" s="152" t="str">
        <f t="shared" si="1"/>
        <v/>
      </c>
      <c r="E124" s="150"/>
    </row>
    <row r="125" s="144" customFormat="1" spans="1:5">
      <c r="A125" s="153" t="s">
        <v>239</v>
      </c>
      <c r="B125" s="155"/>
      <c r="C125" s="155">
        <v>113</v>
      </c>
      <c r="D125" s="152" t="str">
        <f t="shared" si="1"/>
        <v/>
      </c>
      <c r="E125" s="150"/>
    </row>
    <row r="126" s="144" customFormat="1" spans="1:5">
      <c r="A126" s="150" t="s">
        <v>240</v>
      </c>
      <c r="B126" s="154">
        <f>SUM(B127:B136)</f>
        <v>2968</v>
      </c>
      <c r="C126" s="154">
        <f>SUM(C127:C136)</f>
        <v>1890</v>
      </c>
      <c r="D126" s="152">
        <f t="shared" si="1"/>
        <v>-36.3</v>
      </c>
      <c r="E126" s="150"/>
    </row>
    <row r="127" s="144" customFormat="1" spans="1:5">
      <c r="A127" s="153" t="s">
        <v>162</v>
      </c>
      <c r="B127" s="155"/>
      <c r="C127" s="155"/>
      <c r="D127" s="152" t="str">
        <f t="shared" si="1"/>
        <v/>
      </c>
      <c r="E127" s="150"/>
    </row>
    <row r="128" s="144" customFormat="1" spans="1:5">
      <c r="A128" s="153" t="s">
        <v>163</v>
      </c>
      <c r="B128" s="155"/>
      <c r="C128" s="155"/>
      <c r="D128" s="152" t="str">
        <f t="shared" si="1"/>
        <v/>
      </c>
      <c r="E128" s="150"/>
    </row>
    <row r="129" s="144" customFormat="1" spans="1:5">
      <c r="A129" s="153" t="s">
        <v>164</v>
      </c>
      <c r="B129" s="155"/>
      <c r="C129" s="155"/>
      <c r="D129" s="152" t="str">
        <f t="shared" si="1"/>
        <v/>
      </c>
      <c r="E129" s="150"/>
    </row>
    <row r="130" s="144" customFormat="1" spans="1:5">
      <c r="A130" s="156" t="s">
        <v>241</v>
      </c>
      <c r="B130" s="155"/>
      <c r="C130" s="155"/>
      <c r="D130" s="152" t="str">
        <f t="shared" si="1"/>
        <v/>
      </c>
      <c r="E130" s="150"/>
    </row>
    <row r="131" s="144" customFormat="1" spans="1:5">
      <c r="A131" s="156" t="s">
        <v>242</v>
      </c>
      <c r="B131" s="155"/>
      <c r="C131" s="155"/>
      <c r="D131" s="152" t="str">
        <f t="shared" si="1"/>
        <v/>
      </c>
      <c r="E131" s="150"/>
    </row>
    <row r="132" s="144" customFormat="1" spans="1:5">
      <c r="A132" s="156" t="s">
        <v>243</v>
      </c>
      <c r="B132" s="155"/>
      <c r="C132" s="155"/>
      <c r="D132" s="152" t="str">
        <f t="shared" si="1"/>
        <v/>
      </c>
      <c r="E132" s="150"/>
    </row>
    <row r="133" s="144" customFormat="1" spans="1:5">
      <c r="A133" s="153" t="s">
        <v>244</v>
      </c>
      <c r="B133" s="155"/>
      <c r="C133" s="155"/>
      <c r="D133" s="152" t="str">
        <f t="shared" ref="D133:D196" si="2">IF(B133=0,"",ROUND((C133/B133-1)*100,1))</f>
        <v/>
      </c>
      <c r="E133" s="150"/>
    </row>
    <row r="134" s="144" customFormat="1" spans="1:5">
      <c r="A134" s="153" t="s">
        <v>245</v>
      </c>
      <c r="B134" s="155">
        <v>2968</v>
      </c>
      <c r="C134" s="155">
        <v>1890</v>
      </c>
      <c r="D134" s="152">
        <f t="shared" si="2"/>
        <v>-36.3</v>
      </c>
      <c r="E134" s="150"/>
    </row>
    <row r="135" s="144" customFormat="1" spans="1:5">
      <c r="A135" s="153" t="s">
        <v>171</v>
      </c>
      <c r="B135" s="155"/>
      <c r="C135" s="155"/>
      <c r="D135" s="152" t="str">
        <f t="shared" si="2"/>
        <v/>
      </c>
      <c r="E135" s="150"/>
    </row>
    <row r="136" s="144" customFormat="1" spans="1:5">
      <c r="A136" s="156" t="s">
        <v>246</v>
      </c>
      <c r="B136" s="155"/>
      <c r="C136" s="155"/>
      <c r="D136" s="152" t="str">
        <f t="shared" si="2"/>
        <v/>
      </c>
      <c r="E136" s="150"/>
    </row>
    <row r="137" s="144" customFormat="1" spans="1:5">
      <c r="A137" s="156" t="s">
        <v>247</v>
      </c>
      <c r="B137" s="154">
        <f>SUM(B138:B150)</f>
        <v>0</v>
      </c>
      <c r="C137" s="154">
        <f>SUM(C138:C150)</f>
        <v>0</v>
      </c>
      <c r="D137" s="152" t="str">
        <f t="shared" si="2"/>
        <v/>
      </c>
      <c r="E137" s="150"/>
    </row>
    <row r="138" s="144" customFormat="1" spans="1:5">
      <c r="A138" s="156" t="s">
        <v>162</v>
      </c>
      <c r="B138" s="155"/>
      <c r="C138" s="155"/>
      <c r="D138" s="152" t="str">
        <f t="shared" si="2"/>
        <v/>
      </c>
      <c r="E138" s="150"/>
    </row>
    <row r="139" s="144" customFormat="1" spans="1:5">
      <c r="A139" s="150" t="s">
        <v>163</v>
      </c>
      <c r="B139" s="155"/>
      <c r="C139" s="155"/>
      <c r="D139" s="152" t="str">
        <f t="shared" si="2"/>
        <v/>
      </c>
      <c r="E139" s="150"/>
    </row>
    <row r="140" s="144" customFormat="1" spans="1:5">
      <c r="A140" s="153" t="s">
        <v>164</v>
      </c>
      <c r="B140" s="155"/>
      <c r="C140" s="155"/>
      <c r="D140" s="152" t="str">
        <f t="shared" si="2"/>
        <v/>
      </c>
      <c r="E140" s="150"/>
    </row>
    <row r="141" s="144" customFormat="1" spans="1:5">
      <c r="A141" s="153" t="s">
        <v>248</v>
      </c>
      <c r="B141" s="155"/>
      <c r="C141" s="155"/>
      <c r="D141" s="152" t="str">
        <f t="shared" si="2"/>
        <v/>
      </c>
      <c r="E141" s="150"/>
    </row>
    <row r="142" s="144" customFormat="1" spans="1:5">
      <c r="A142" s="153" t="s">
        <v>249</v>
      </c>
      <c r="B142" s="155"/>
      <c r="C142" s="155"/>
      <c r="D142" s="152" t="str">
        <f t="shared" si="2"/>
        <v/>
      </c>
      <c r="E142" s="150"/>
    </row>
    <row r="143" s="144" customFormat="1" spans="1:5">
      <c r="A143" s="159" t="s">
        <v>250</v>
      </c>
      <c r="B143" s="155"/>
      <c r="C143" s="155"/>
      <c r="D143" s="152" t="str">
        <f t="shared" si="2"/>
        <v/>
      </c>
      <c r="E143" s="150"/>
    </row>
    <row r="144" s="144" customFormat="1" spans="1:5">
      <c r="A144" s="156" t="s">
        <v>251</v>
      </c>
      <c r="B144" s="155"/>
      <c r="C144" s="155"/>
      <c r="D144" s="152" t="str">
        <f t="shared" si="2"/>
        <v/>
      </c>
      <c r="E144" s="150"/>
    </row>
    <row r="145" s="144" customFormat="1" spans="1:5">
      <c r="A145" s="156" t="s">
        <v>252</v>
      </c>
      <c r="B145" s="155"/>
      <c r="C145" s="155"/>
      <c r="D145" s="152" t="str">
        <f t="shared" si="2"/>
        <v/>
      </c>
      <c r="E145" s="150"/>
    </row>
    <row r="146" s="144" customFormat="1" spans="1:5">
      <c r="A146" s="153" t="s">
        <v>253</v>
      </c>
      <c r="B146" s="155"/>
      <c r="C146" s="155"/>
      <c r="D146" s="152" t="str">
        <f t="shared" si="2"/>
        <v/>
      </c>
      <c r="E146" s="150"/>
    </row>
    <row r="147" s="144" customFormat="1" spans="1:5">
      <c r="A147" s="160" t="s">
        <v>1187</v>
      </c>
      <c r="B147" s="155"/>
      <c r="C147" s="155"/>
      <c r="D147" s="152" t="str">
        <f t="shared" si="2"/>
        <v/>
      </c>
      <c r="E147" s="150"/>
    </row>
    <row r="148" s="144" customFormat="1" spans="1:5">
      <c r="A148" s="160" t="s">
        <v>1188</v>
      </c>
      <c r="B148" s="155"/>
      <c r="C148" s="155"/>
      <c r="D148" s="152" t="str">
        <f t="shared" si="2"/>
        <v/>
      </c>
      <c r="E148" s="150"/>
    </row>
    <row r="149" s="144" customFormat="1" spans="1:5">
      <c r="A149" s="153" t="s">
        <v>171</v>
      </c>
      <c r="B149" s="155"/>
      <c r="C149" s="155"/>
      <c r="D149" s="152" t="str">
        <f t="shared" si="2"/>
        <v/>
      </c>
      <c r="E149" s="150"/>
    </row>
    <row r="150" s="144" customFormat="1" spans="1:5">
      <c r="A150" s="153" t="s">
        <v>254</v>
      </c>
      <c r="B150" s="155"/>
      <c r="C150" s="155"/>
      <c r="D150" s="152" t="str">
        <f t="shared" si="2"/>
        <v/>
      </c>
      <c r="E150" s="150"/>
    </row>
    <row r="151" s="144" customFormat="1" spans="1:5">
      <c r="A151" s="153" t="s">
        <v>268</v>
      </c>
      <c r="B151" s="154">
        <f>SUM(B152:B157)</f>
        <v>0</v>
      </c>
      <c r="C151" s="154">
        <f>SUM(C152:C157)</f>
        <v>0</v>
      </c>
      <c r="D151" s="152" t="str">
        <f t="shared" si="2"/>
        <v/>
      </c>
      <c r="E151" s="150"/>
    </row>
    <row r="152" s="144" customFormat="1" spans="1:5">
      <c r="A152" s="153" t="s">
        <v>162</v>
      </c>
      <c r="B152" s="155"/>
      <c r="C152" s="155"/>
      <c r="D152" s="152" t="str">
        <f t="shared" si="2"/>
        <v/>
      </c>
      <c r="E152" s="150"/>
    </row>
    <row r="153" s="144" customFormat="1" spans="1:5">
      <c r="A153" s="153" t="s">
        <v>163</v>
      </c>
      <c r="B153" s="155"/>
      <c r="C153" s="155"/>
      <c r="D153" s="152" t="str">
        <f t="shared" si="2"/>
        <v/>
      </c>
      <c r="E153" s="150"/>
    </row>
    <row r="154" s="144" customFormat="1" spans="1:5">
      <c r="A154" s="156" t="s">
        <v>164</v>
      </c>
      <c r="B154" s="155"/>
      <c r="C154" s="155"/>
      <c r="D154" s="152" t="str">
        <f t="shared" si="2"/>
        <v/>
      </c>
      <c r="E154" s="150"/>
    </row>
    <row r="155" s="144" customFormat="1" spans="1:5">
      <c r="A155" s="156" t="s">
        <v>269</v>
      </c>
      <c r="B155" s="155"/>
      <c r="C155" s="155"/>
      <c r="D155" s="152" t="str">
        <f t="shared" si="2"/>
        <v/>
      </c>
      <c r="E155" s="150"/>
    </row>
    <row r="156" s="144" customFormat="1" spans="1:5">
      <c r="A156" s="156" t="s">
        <v>171</v>
      </c>
      <c r="B156" s="155"/>
      <c r="C156" s="155"/>
      <c r="D156" s="152" t="str">
        <f t="shared" si="2"/>
        <v/>
      </c>
      <c r="E156" s="150"/>
    </row>
    <row r="157" s="144" customFormat="1" spans="1:5">
      <c r="A157" s="150" t="s">
        <v>270</v>
      </c>
      <c r="B157" s="155"/>
      <c r="C157" s="155"/>
      <c r="D157" s="152" t="str">
        <f t="shared" si="2"/>
        <v/>
      </c>
      <c r="E157" s="150"/>
    </row>
    <row r="158" s="144" customFormat="1" spans="1:5">
      <c r="A158" s="153" t="s">
        <v>1189</v>
      </c>
      <c r="B158" s="154">
        <f>SUM(B159:B165)</f>
        <v>0</v>
      </c>
      <c r="C158" s="154">
        <f>SUM(C159:C165)</f>
        <v>0</v>
      </c>
      <c r="D158" s="152" t="str">
        <f t="shared" si="2"/>
        <v/>
      </c>
      <c r="E158" s="150"/>
    </row>
    <row r="159" s="144" customFormat="1" spans="1:5">
      <c r="A159" s="153" t="s">
        <v>162</v>
      </c>
      <c r="B159" s="155"/>
      <c r="C159" s="155"/>
      <c r="D159" s="152" t="str">
        <f t="shared" si="2"/>
        <v/>
      </c>
      <c r="E159" s="150"/>
    </row>
    <row r="160" s="144" customFormat="1" spans="1:5">
      <c r="A160" s="156" t="s">
        <v>163</v>
      </c>
      <c r="B160" s="155"/>
      <c r="C160" s="155"/>
      <c r="D160" s="152" t="str">
        <f t="shared" si="2"/>
        <v/>
      </c>
      <c r="E160" s="150"/>
    </row>
    <row r="161" s="144" customFormat="1" spans="1:5">
      <c r="A161" s="156" t="s">
        <v>164</v>
      </c>
      <c r="B161" s="155"/>
      <c r="C161" s="155"/>
      <c r="D161" s="152" t="str">
        <f t="shared" si="2"/>
        <v/>
      </c>
      <c r="E161" s="150"/>
    </row>
    <row r="162" s="144" customFormat="1" spans="1:5">
      <c r="A162" s="156" t="s">
        <v>275</v>
      </c>
      <c r="B162" s="155"/>
      <c r="C162" s="155"/>
      <c r="D162" s="152" t="str">
        <f t="shared" si="2"/>
        <v/>
      </c>
      <c r="E162" s="150"/>
    </row>
    <row r="163" s="144" customFormat="1" spans="1:5">
      <c r="A163" s="150" t="s">
        <v>276</v>
      </c>
      <c r="B163" s="155"/>
      <c r="C163" s="155"/>
      <c r="D163" s="152" t="str">
        <f t="shared" si="2"/>
        <v/>
      </c>
      <c r="E163" s="150"/>
    </row>
    <row r="164" s="144" customFormat="1" spans="1:5">
      <c r="A164" s="153" t="s">
        <v>171</v>
      </c>
      <c r="B164" s="155"/>
      <c r="C164" s="155"/>
      <c r="D164" s="152" t="str">
        <f t="shared" si="2"/>
        <v/>
      </c>
      <c r="E164" s="150"/>
    </row>
    <row r="165" s="144" customFormat="1" spans="1:5">
      <c r="A165" s="153" t="s">
        <v>1190</v>
      </c>
      <c r="B165" s="155"/>
      <c r="C165" s="155"/>
      <c r="D165" s="152" t="str">
        <f t="shared" si="2"/>
        <v/>
      </c>
      <c r="E165" s="150"/>
    </row>
    <row r="166" s="144" customFormat="1" spans="1:5">
      <c r="A166" s="156" t="s">
        <v>279</v>
      </c>
      <c r="B166" s="154">
        <f>SUM(B167:B171)</f>
        <v>0</v>
      </c>
      <c r="C166" s="154">
        <f>SUM(C167:C171)</f>
        <v>25</v>
      </c>
      <c r="D166" s="152" t="str">
        <f t="shared" si="2"/>
        <v/>
      </c>
      <c r="E166" s="150"/>
    </row>
    <row r="167" s="144" customFormat="1" spans="1:5">
      <c r="A167" s="156" t="s">
        <v>162</v>
      </c>
      <c r="B167" s="155"/>
      <c r="C167" s="155"/>
      <c r="D167" s="152" t="str">
        <f t="shared" si="2"/>
        <v/>
      </c>
      <c r="E167" s="150"/>
    </row>
    <row r="168" s="144" customFormat="1" spans="1:5">
      <c r="A168" s="156" t="s">
        <v>163</v>
      </c>
      <c r="B168" s="155"/>
      <c r="C168" s="155"/>
      <c r="D168" s="152" t="str">
        <f t="shared" si="2"/>
        <v/>
      </c>
      <c r="E168" s="150"/>
    </row>
    <row r="169" s="144" customFormat="1" spans="1:5">
      <c r="A169" s="153" t="s">
        <v>164</v>
      </c>
      <c r="B169" s="155"/>
      <c r="C169" s="155"/>
      <c r="D169" s="152" t="str">
        <f t="shared" si="2"/>
        <v/>
      </c>
      <c r="E169" s="150"/>
    </row>
    <row r="170" s="144" customFormat="1" spans="1:5">
      <c r="A170" s="157" t="s">
        <v>280</v>
      </c>
      <c r="B170" s="155"/>
      <c r="C170" s="155">
        <v>25</v>
      </c>
      <c r="D170" s="152" t="str">
        <f t="shared" si="2"/>
        <v/>
      </c>
      <c r="E170" s="150"/>
    </row>
    <row r="171" s="144" customFormat="1" spans="1:5">
      <c r="A171" s="153" t="s">
        <v>281</v>
      </c>
      <c r="B171" s="155"/>
      <c r="C171" s="155"/>
      <c r="D171" s="152" t="str">
        <f t="shared" si="2"/>
        <v/>
      </c>
      <c r="E171" s="150"/>
    </row>
    <row r="172" s="144" customFormat="1" spans="1:5">
      <c r="A172" s="156" t="s">
        <v>282</v>
      </c>
      <c r="B172" s="154">
        <f>SUM(B173:B178)</f>
        <v>0</v>
      </c>
      <c r="C172" s="154">
        <f>SUM(C173:C178)</f>
        <v>0</v>
      </c>
      <c r="D172" s="152" t="str">
        <f t="shared" si="2"/>
        <v/>
      </c>
      <c r="E172" s="150"/>
    </row>
    <row r="173" s="144" customFormat="1" spans="1:5">
      <c r="A173" s="156" t="s">
        <v>162</v>
      </c>
      <c r="B173" s="155"/>
      <c r="C173" s="155"/>
      <c r="D173" s="152" t="str">
        <f t="shared" si="2"/>
        <v/>
      </c>
      <c r="E173" s="150"/>
    </row>
    <row r="174" s="144" customFormat="1" spans="1:5">
      <c r="A174" s="156" t="s">
        <v>163</v>
      </c>
      <c r="B174" s="155"/>
      <c r="C174" s="155"/>
      <c r="D174" s="152" t="str">
        <f t="shared" si="2"/>
        <v/>
      </c>
      <c r="E174" s="150"/>
    </row>
    <row r="175" s="144" customFormat="1" spans="1:5">
      <c r="A175" s="150" t="s">
        <v>164</v>
      </c>
      <c r="B175" s="155"/>
      <c r="C175" s="155"/>
      <c r="D175" s="152" t="str">
        <f t="shared" si="2"/>
        <v/>
      </c>
      <c r="E175" s="150"/>
    </row>
    <row r="176" s="144" customFormat="1" spans="1:5">
      <c r="A176" s="153" t="s">
        <v>176</v>
      </c>
      <c r="B176" s="155"/>
      <c r="C176" s="155"/>
      <c r="D176" s="152" t="str">
        <f t="shared" si="2"/>
        <v/>
      </c>
      <c r="E176" s="150"/>
    </row>
    <row r="177" s="144" customFormat="1" spans="1:5">
      <c r="A177" s="153" t="s">
        <v>171</v>
      </c>
      <c r="B177" s="155"/>
      <c r="C177" s="155"/>
      <c r="D177" s="152" t="str">
        <f t="shared" si="2"/>
        <v/>
      </c>
      <c r="E177" s="150"/>
    </row>
    <row r="178" s="144" customFormat="1" spans="1:5">
      <c r="A178" s="153" t="s">
        <v>283</v>
      </c>
      <c r="B178" s="155"/>
      <c r="C178" s="155"/>
      <c r="D178" s="152" t="str">
        <f t="shared" si="2"/>
        <v/>
      </c>
      <c r="E178" s="150"/>
    </row>
    <row r="179" s="144" customFormat="1" spans="1:5">
      <c r="A179" s="156" t="s">
        <v>284</v>
      </c>
      <c r="B179" s="154">
        <f>SUM(B180:B185)</f>
        <v>0</v>
      </c>
      <c r="C179" s="154">
        <f>SUM(C180:C185)</f>
        <v>70</v>
      </c>
      <c r="D179" s="152" t="str">
        <f t="shared" si="2"/>
        <v/>
      </c>
      <c r="E179" s="150"/>
    </row>
    <row r="180" s="144" customFormat="1" spans="1:5">
      <c r="A180" s="156" t="s">
        <v>162</v>
      </c>
      <c r="B180" s="155"/>
      <c r="C180" s="155"/>
      <c r="D180" s="152" t="str">
        <f t="shared" si="2"/>
        <v/>
      </c>
      <c r="E180" s="150"/>
    </row>
    <row r="181" s="144" customFormat="1" spans="1:5">
      <c r="A181" s="156" t="s">
        <v>163</v>
      </c>
      <c r="B181" s="155"/>
      <c r="C181" s="155"/>
      <c r="D181" s="152" t="str">
        <f t="shared" si="2"/>
        <v/>
      </c>
      <c r="E181" s="150"/>
    </row>
    <row r="182" s="144" customFormat="1" spans="1:5">
      <c r="A182" s="153" t="s">
        <v>164</v>
      </c>
      <c r="B182" s="162"/>
      <c r="C182" s="162"/>
      <c r="D182" s="152" t="str">
        <f t="shared" si="2"/>
        <v/>
      </c>
      <c r="E182" s="150"/>
    </row>
    <row r="183" s="144" customFormat="1" spans="1:5">
      <c r="A183" s="153" t="s">
        <v>1191</v>
      </c>
      <c r="B183" s="155"/>
      <c r="C183" s="155">
        <v>70</v>
      </c>
      <c r="D183" s="152" t="str">
        <f t="shared" si="2"/>
        <v/>
      </c>
      <c r="E183" s="150"/>
    </row>
    <row r="184" s="144" customFormat="1" spans="1:5">
      <c r="A184" s="156" t="s">
        <v>171</v>
      </c>
      <c r="B184" s="163"/>
      <c r="C184" s="163"/>
      <c r="D184" s="152" t="str">
        <f t="shared" si="2"/>
        <v/>
      </c>
      <c r="E184" s="150"/>
    </row>
    <row r="185" s="144" customFormat="1" spans="1:5">
      <c r="A185" s="156" t="s">
        <v>287</v>
      </c>
      <c r="B185" s="163"/>
      <c r="C185" s="163"/>
      <c r="D185" s="152" t="str">
        <f t="shared" si="2"/>
        <v/>
      </c>
      <c r="E185" s="150"/>
    </row>
    <row r="186" s="144" customFormat="1" spans="1:5">
      <c r="A186" s="156" t="s">
        <v>288</v>
      </c>
      <c r="B186" s="164">
        <f>SUM(B187:B192)</f>
        <v>8</v>
      </c>
      <c r="C186" s="164">
        <f>SUM(C187:C192)</f>
        <v>0</v>
      </c>
      <c r="D186" s="152">
        <f t="shared" si="2"/>
        <v>-100</v>
      </c>
      <c r="E186" s="150"/>
    </row>
    <row r="187" s="144" customFormat="1" spans="1:5">
      <c r="A187" s="156" t="s">
        <v>162</v>
      </c>
      <c r="B187" s="163">
        <v>8</v>
      </c>
      <c r="C187" s="163"/>
      <c r="D187" s="152">
        <f t="shared" si="2"/>
        <v>-100</v>
      </c>
      <c r="E187" s="150"/>
    </row>
    <row r="188" s="144" customFormat="1" spans="1:5">
      <c r="A188" s="153" t="s">
        <v>163</v>
      </c>
      <c r="B188" s="163"/>
      <c r="C188" s="163"/>
      <c r="D188" s="152" t="str">
        <f t="shared" si="2"/>
        <v/>
      </c>
      <c r="E188" s="150"/>
    </row>
    <row r="189" s="144" customFormat="1" spans="1:5">
      <c r="A189" s="153" t="s">
        <v>164</v>
      </c>
      <c r="B189" s="163"/>
      <c r="C189" s="163"/>
      <c r="D189" s="152" t="str">
        <f t="shared" si="2"/>
        <v/>
      </c>
      <c r="E189" s="150"/>
    </row>
    <row r="190" s="144" customFormat="1" spans="1:5">
      <c r="A190" s="153" t="s">
        <v>289</v>
      </c>
      <c r="B190" s="163"/>
      <c r="C190" s="163"/>
      <c r="D190" s="152" t="str">
        <f t="shared" si="2"/>
        <v/>
      </c>
      <c r="E190" s="150"/>
    </row>
    <row r="191" s="144" customFormat="1" spans="1:5">
      <c r="A191" s="156" t="s">
        <v>171</v>
      </c>
      <c r="B191" s="163"/>
      <c r="C191" s="163"/>
      <c r="D191" s="152" t="str">
        <f t="shared" si="2"/>
        <v/>
      </c>
      <c r="E191" s="150"/>
    </row>
    <row r="192" s="144" customFormat="1" spans="1:5">
      <c r="A192" s="156" t="s">
        <v>290</v>
      </c>
      <c r="B192" s="163"/>
      <c r="C192" s="163"/>
      <c r="D192" s="152" t="str">
        <f t="shared" si="2"/>
        <v/>
      </c>
      <c r="E192" s="150"/>
    </row>
    <row r="193" s="144" customFormat="1" spans="1:5">
      <c r="A193" s="156" t="s">
        <v>291</v>
      </c>
      <c r="B193" s="165">
        <f>SUM(B194:B201)</f>
        <v>0</v>
      </c>
      <c r="C193" s="165">
        <f>SUM(C194:C201)</f>
        <v>0</v>
      </c>
      <c r="D193" s="152" t="str">
        <f t="shared" si="2"/>
        <v/>
      </c>
      <c r="E193" s="150"/>
    </row>
    <row r="194" s="144" customFormat="1" spans="1:5">
      <c r="A194" s="153" t="s">
        <v>162</v>
      </c>
      <c r="B194" s="163"/>
      <c r="C194" s="163"/>
      <c r="D194" s="152" t="str">
        <f t="shared" si="2"/>
        <v/>
      </c>
      <c r="E194" s="150"/>
    </row>
    <row r="195" s="144" customFormat="1" spans="1:5">
      <c r="A195" s="153" t="s">
        <v>163</v>
      </c>
      <c r="B195" s="163"/>
      <c r="C195" s="163"/>
      <c r="D195" s="152" t="str">
        <f t="shared" si="2"/>
        <v/>
      </c>
      <c r="E195" s="150"/>
    </row>
    <row r="196" s="144" customFormat="1" spans="1:5">
      <c r="A196" s="153" t="s">
        <v>164</v>
      </c>
      <c r="B196" s="163"/>
      <c r="C196" s="163"/>
      <c r="D196" s="152" t="str">
        <f t="shared" si="2"/>
        <v/>
      </c>
      <c r="E196" s="150"/>
    </row>
    <row r="197" s="144" customFormat="1" spans="1:5">
      <c r="A197" s="160" t="s">
        <v>1192</v>
      </c>
      <c r="B197" s="163"/>
      <c r="C197" s="163"/>
      <c r="D197" s="152" t="str">
        <f t="shared" ref="D197:D260" si="3">IF(B197=0,"",ROUND((C197/B197-1)*100,1))</f>
        <v/>
      </c>
      <c r="E197" s="150"/>
    </row>
    <row r="198" s="144" customFormat="1" spans="1:5">
      <c r="A198" s="166" t="s">
        <v>171</v>
      </c>
      <c r="B198" s="163"/>
      <c r="C198" s="163"/>
      <c r="D198" s="152" t="str">
        <f t="shared" si="3"/>
        <v/>
      </c>
      <c r="E198" s="150"/>
    </row>
    <row r="199" s="144" customFormat="1" spans="1:5">
      <c r="A199" s="158" t="s">
        <v>292</v>
      </c>
      <c r="B199" s="163"/>
      <c r="C199" s="163"/>
      <c r="D199" s="152" t="str">
        <f t="shared" si="3"/>
        <v/>
      </c>
      <c r="E199" s="150"/>
    </row>
    <row r="200" s="144" customFormat="1" spans="1:5">
      <c r="A200" s="167" t="s">
        <v>171</v>
      </c>
      <c r="B200" s="163"/>
      <c r="C200" s="163"/>
      <c r="D200" s="152" t="str">
        <f t="shared" si="3"/>
        <v/>
      </c>
      <c r="E200" s="150"/>
    </row>
    <row r="201" s="144" customFormat="1" spans="1:5">
      <c r="A201" s="158" t="s">
        <v>292</v>
      </c>
      <c r="B201" s="163"/>
      <c r="C201" s="163"/>
      <c r="D201" s="152" t="str">
        <f t="shared" si="3"/>
        <v/>
      </c>
      <c r="E201" s="150"/>
    </row>
    <row r="202" s="144" customFormat="1" spans="1:5">
      <c r="A202" s="156" t="s">
        <v>293</v>
      </c>
      <c r="B202" s="165">
        <f>SUM(B203:B207)</f>
        <v>0</v>
      </c>
      <c r="C202" s="165">
        <f>SUM(C203:C207)</f>
        <v>0</v>
      </c>
      <c r="D202" s="152" t="str">
        <f t="shared" si="3"/>
        <v/>
      </c>
      <c r="E202" s="150"/>
    </row>
    <row r="203" s="144" customFormat="1" spans="1:5">
      <c r="A203" s="150" t="s">
        <v>162</v>
      </c>
      <c r="B203" s="155"/>
      <c r="C203" s="155"/>
      <c r="D203" s="152" t="str">
        <f t="shared" si="3"/>
        <v/>
      </c>
      <c r="E203" s="150"/>
    </row>
    <row r="204" s="144" customFormat="1" spans="1:5">
      <c r="A204" s="153" t="s">
        <v>163</v>
      </c>
      <c r="B204" s="155"/>
      <c r="C204" s="155"/>
      <c r="D204" s="152" t="str">
        <f t="shared" si="3"/>
        <v/>
      </c>
      <c r="E204" s="150"/>
    </row>
    <row r="205" s="144" customFormat="1" spans="1:5">
      <c r="A205" s="153" t="s">
        <v>164</v>
      </c>
      <c r="B205" s="155"/>
      <c r="C205" s="155"/>
      <c r="D205" s="152" t="str">
        <f t="shared" si="3"/>
        <v/>
      </c>
      <c r="E205" s="150"/>
    </row>
    <row r="206" s="144" customFormat="1" spans="1:5">
      <c r="A206" s="153" t="s">
        <v>171</v>
      </c>
      <c r="B206" s="155"/>
      <c r="C206" s="155"/>
      <c r="D206" s="152" t="str">
        <f t="shared" si="3"/>
        <v/>
      </c>
      <c r="E206" s="150"/>
    </row>
    <row r="207" s="144" customFormat="1" spans="1:5">
      <c r="A207" s="156" t="s">
        <v>294</v>
      </c>
      <c r="B207" s="155"/>
      <c r="C207" s="155"/>
      <c r="D207" s="152" t="str">
        <f t="shared" si="3"/>
        <v/>
      </c>
      <c r="E207" s="150"/>
    </row>
    <row r="208" s="144" customFormat="1" spans="1:5">
      <c r="A208" s="156" t="s">
        <v>295</v>
      </c>
      <c r="B208" s="154">
        <f>SUM(B209:B215)</f>
        <v>0</v>
      </c>
      <c r="C208" s="154">
        <f>SUM(C209:C215)</f>
        <v>0</v>
      </c>
      <c r="D208" s="152" t="str">
        <f t="shared" si="3"/>
        <v/>
      </c>
      <c r="E208" s="150"/>
    </row>
    <row r="209" s="144" customFormat="1" spans="1:5">
      <c r="A209" s="156" t="s">
        <v>162</v>
      </c>
      <c r="B209" s="155"/>
      <c r="C209" s="155"/>
      <c r="D209" s="152" t="str">
        <f t="shared" si="3"/>
        <v/>
      </c>
      <c r="E209" s="150"/>
    </row>
    <row r="210" s="144" customFormat="1" spans="1:5">
      <c r="A210" s="153" t="s">
        <v>163</v>
      </c>
      <c r="B210" s="155"/>
      <c r="C210" s="155"/>
      <c r="D210" s="152" t="str">
        <f t="shared" si="3"/>
        <v/>
      </c>
      <c r="E210" s="150"/>
    </row>
    <row r="211" s="144" customFormat="1" spans="1:5">
      <c r="A211" s="153" t="s">
        <v>164</v>
      </c>
      <c r="B211" s="155"/>
      <c r="C211" s="155"/>
      <c r="D211" s="152" t="str">
        <f t="shared" si="3"/>
        <v/>
      </c>
      <c r="E211" s="168"/>
    </row>
    <row r="212" s="144" customFormat="1" spans="1:5">
      <c r="A212" s="160" t="s">
        <v>1193</v>
      </c>
      <c r="B212" s="155"/>
      <c r="C212" s="155"/>
      <c r="D212" s="152" t="str">
        <f t="shared" si="3"/>
        <v/>
      </c>
      <c r="E212" s="168"/>
    </row>
    <row r="213" s="144" customFormat="1" spans="1:5">
      <c r="A213" s="160" t="s">
        <v>277</v>
      </c>
      <c r="B213" s="155"/>
      <c r="C213" s="155"/>
      <c r="D213" s="152" t="str">
        <f t="shared" si="3"/>
        <v/>
      </c>
      <c r="E213" s="168"/>
    </row>
    <row r="214" s="144" customFormat="1" spans="1:5">
      <c r="A214" s="153" t="s">
        <v>171</v>
      </c>
      <c r="B214" s="155"/>
      <c r="C214" s="155"/>
      <c r="D214" s="152" t="str">
        <f t="shared" si="3"/>
        <v/>
      </c>
      <c r="E214" s="150"/>
    </row>
    <row r="215" s="144" customFormat="1" spans="1:5">
      <c r="A215" s="156" t="s">
        <v>296</v>
      </c>
      <c r="B215" s="155"/>
      <c r="C215" s="155"/>
      <c r="D215" s="152" t="str">
        <f t="shared" si="3"/>
        <v/>
      </c>
      <c r="E215" s="150"/>
    </row>
    <row r="216" s="144" customFormat="1" spans="1:5">
      <c r="A216" s="156" t="s">
        <v>297</v>
      </c>
      <c r="B216" s="154">
        <f>SUM(B217:B221)</f>
        <v>0</v>
      </c>
      <c r="C216" s="154">
        <f>SUM(C217:C221)</f>
        <v>0</v>
      </c>
      <c r="D216" s="152" t="str">
        <f t="shared" si="3"/>
        <v/>
      </c>
      <c r="E216" s="150"/>
    </row>
    <row r="217" s="144" customFormat="1" spans="1:5">
      <c r="A217" s="156" t="s">
        <v>162</v>
      </c>
      <c r="B217" s="155"/>
      <c r="C217" s="155"/>
      <c r="D217" s="152" t="str">
        <f t="shared" si="3"/>
        <v/>
      </c>
      <c r="E217" s="150"/>
    </row>
    <row r="218" s="144" customFormat="1" spans="1:5">
      <c r="A218" s="150" t="s">
        <v>163</v>
      </c>
      <c r="B218" s="155"/>
      <c r="C218" s="155"/>
      <c r="D218" s="152" t="str">
        <f t="shared" si="3"/>
        <v/>
      </c>
      <c r="E218" s="150"/>
    </row>
    <row r="219" s="144" customFormat="1" spans="1:5">
      <c r="A219" s="153" t="s">
        <v>164</v>
      </c>
      <c r="B219" s="155"/>
      <c r="C219" s="155"/>
      <c r="D219" s="152" t="str">
        <f t="shared" si="3"/>
        <v/>
      </c>
      <c r="E219" s="150"/>
    </row>
    <row r="220" s="144" customFormat="1" spans="1:5">
      <c r="A220" s="153" t="s">
        <v>171</v>
      </c>
      <c r="B220" s="155"/>
      <c r="C220" s="155"/>
      <c r="D220" s="152" t="str">
        <f t="shared" si="3"/>
        <v/>
      </c>
      <c r="E220" s="150"/>
    </row>
    <row r="221" s="144" customFormat="1" spans="1:5">
      <c r="A221" s="153" t="s">
        <v>298</v>
      </c>
      <c r="B221" s="155"/>
      <c r="C221" s="155"/>
      <c r="D221" s="152" t="str">
        <f t="shared" si="3"/>
        <v/>
      </c>
      <c r="E221" s="150"/>
    </row>
    <row r="222" s="144" customFormat="1" spans="1:5">
      <c r="A222" s="156" t="s">
        <v>299</v>
      </c>
      <c r="B222" s="154">
        <f>SUM(B223:B227)</f>
        <v>0</v>
      </c>
      <c r="C222" s="154">
        <f>SUM(C223:C227)</f>
        <v>0</v>
      </c>
      <c r="D222" s="152" t="str">
        <f t="shared" si="3"/>
        <v/>
      </c>
      <c r="E222" s="150"/>
    </row>
    <row r="223" s="144" customFormat="1" spans="1:5">
      <c r="A223" s="156" t="s">
        <v>162</v>
      </c>
      <c r="B223" s="155"/>
      <c r="C223" s="155"/>
      <c r="D223" s="152" t="str">
        <f t="shared" si="3"/>
        <v/>
      </c>
      <c r="E223" s="150"/>
    </row>
    <row r="224" s="144" customFormat="1" spans="1:5">
      <c r="A224" s="156" t="s">
        <v>163</v>
      </c>
      <c r="B224" s="155"/>
      <c r="C224" s="155"/>
      <c r="D224" s="152" t="str">
        <f t="shared" si="3"/>
        <v/>
      </c>
      <c r="E224" s="150"/>
    </row>
    <row r="225" s="144" customFormat="1" spans="1:5">
      <c r="A225" s="153" t="s">
        <v>164</v>
      </c>
      <c r="B225" s="155"/>
      <c r="C225" s="155"/>
      <c r="D225" s="152" t="str">
        <f t="shared" si="3"/>
        <v/>
      </c>
      <c r="E225" s="150"/>
    </row>
    <row r="226" s="144" customFormat="1" spans="1:5">
      <c r="A226" s="153" t="s">
        <v>171</v>
      </c>
      <c r="B226" s="155"/>
      <c r="C226" s="155"/>
      <c r="D226" s="152" t="str">
        <f t="shared" si="3"/>
        <v/>
      </c>
      <c r="E226" s="150"/>
    </row>
    <row r="227" s="144" customFormat="1" spans="1:5">
      <c r="A227" s="153" t="s">
        <v>300</v>
      </c>
      <c r="B227" s="155"/>
      <c r="C227" s="155"/>
      <c r="D227" s="152" t="str">
        <f t="shared" si="3"/>
        <v/>
      </c>
      <c r="E227" s="150"/>
    </row>
    <row r="228" s="144" customFormat="1" spans="1:5">
      <c r="A228" s="160" t="s">
        <v>1194</v>
      </c>
      <c r="B228" s="154">
        <f>SUM(B229:B233)</f>
        <v>0</v>
      </c>
      <c r="C228" s="154">
        <f>SUM(C229:C233)</f>
        <v>0</v>
      </c>
      <c r="D228" s="152" t="str">
        <f t="shared" si="3"/>
        <v/>
      </c>
      <c r="E228" s="150"/>
    </row>
    <row r="229" s="144" customFormat="1" spans="1:5">
      <c r="A229" s="160" t="s">
        <v>162</v>
      </c>
      <c r="B229" s="155"/>
      <c r="C229" s="155"/>
      <c r="D229" s="152" t="str">
        <f t="shared" si="3"/>
        <v/>
      </c>
      <c r="E229" s="150"/>
    </row>
    <row r="230" s="144" customFormat="1" spans="1:5">
      <c r="A230" s="160" t="s">
        <v>163</v>
      </c>
      <c r="B230" s="155"/>
      <c r="C230" s="155"/>
      <c r="D230" s="152" t="str">
        <f t="shared" si="3"/>
        <v/>
      </c>
      <c r="E230" s="150"/>
    </row>
    <row r="231" s="144" customFormat="1" spans="1:5">
      <c r="A231" s="160" t="s">
        <v>164</v>
      </c>
      <c r="B231" s="155"/>
      <c r="C231" s="155"/>
      <c r="D231" s="152" t="str">
        <f t="shared" si="3"/>
        <v/>
      </c>
      <c r="E231" s="150"/>
    </row>
    <row r="232" s="144" customFormat="1" spans="1:5">
      <c r="A232" s="160" t="s">
        <v>171</v>
      </c>
      <c r="B232" s="155"/>
      <c r="C232" s="155"/>
      <c r="D232" s="152" t="str">
        <f t="shared" si="3"/>
        <v/>
      </c>
      <c r="E232" s="150"/>
    </row>
    <row r="233" s="144" customFormat="1" spans="1:5">
      <c r="A233" s="160" t="s">
        <v>1195</v>
      </c>
      <c r="B233" s="155"/>
      <c r="C233" s="155"/>
      <c r="D233" s="152" t="str">
        <f t="shared" si="3"/>
        <v/>
      </c>
      <c r="E233" s="150"/>
    </row>
    <row r="234" s="144" customFormat="1" spans="1:5">
      <c r="A234" s="160" t="s">
        <v>1196</v>
      </c>
      <c r="B234" s="154">
        <f>SUM(B235:B248)</f>
        <v>245</v>
      </c>
      <c r="C234" s="154">
        <f>SUM(C235:C248)</f>
        <v>228</v>
      </c>
      <c r="D234" s="152">
        <f t="shared" si="3"/>
        <v>-6.9</v>
      </c>
      <c r="E234" s="150"/>
    </row>
    <row r="235" s="144" customFormat="1" spans="1:5">
      <c r="A235" s="160" t="s">
        <v>162</v>
      </c>
      <c r="B235" s="155">
        <v>60</v>
      </c>
      <c r="C235" s="155"/>
      <c r="D235" s="152">
        <f t="shared" si="3"/>
        <v>-100</v>
      </c>
      <c r="E235" s="150"/>
    </row>
    <row r="236" s="144" customFormat="1" spans="1:5">
      <c r="A236" s="160" t="s">
        <v>163</v>
      </c>
      <c r="B236" s="155"/>
      <c r="C236" s="155"/>
      <c r="D236" s="152" t="str">
        <f t="shared" si="3"/>
        <v/>
      </c>
      <c r="E236" s="150"/>
    </row>
    <row r="237" s="144" customFormat="1" spans="1:5">
      <c r="A237" s="160" t="s">
        <v>164</v>
      </c>
      <c r="B237" s="155"/>
      <c r="C237" s="155"/>
      <c r="D237" s="152" t="str">
        <f t="shared" si="3"/>
        <v/>
      </c>
      <c r="E237" s="150"/>
    </row>
    <row r="238" s="144" customFormat="1" spans="1:5">
      <c r="A238" s="160" t="s">
        <v>1197</v>
      </c>
      <c r="B238" s="155"/>
      <c r="C238" s="155">
        <v>60</v>
      </c>
      <c r="D238" s="152"/>
      <c r="E238" s="150"/>
    </row>
    <row r="239" s="144" customFormat="1" spans="1:5">
      <c r="A239" s="160" t="s">
        <v>1198</v>
      </c>
      <c r="B239" s="155">
        <v>185</v>
      </c>
      <c r="C239" s="155"/>
      <c r="D239" s="152">
        <f t="shared" ref="D239:D258" si="4">IF(B239=0,"",ROUND((C239/B239-1)*100,1))</f>
        <v>-100</v>
      </c>
      <c r="E239" s="150"/>
    </row>
    <row r="240" s="144" customFormat="1" spans="1:5">
      <c r="A240" s="160" t="s">
        <v>205</v>
      </c>
      <c r="B240" s="155"/>
      <c r="C240" s="155"/>
      <c r="D240" s="152" t="str">
        <f t="shared" si="4"/>
        <v/>
      </c>
      <c r="E240" s="150"/>
    </row>
    <row r="241" s="144" customFormat="1" spans="1:5">
      <c r="A241" s="160" t="s">
        <v>1199</v>
      </c>
      <c r="B241" s="155"/>
      <c r="C241" s="155">
        <v>10</v>
      </c>
      <c r="D241" s="152" t="str">
        <f t="shared" si="4"/>
        <v/>
      </c>
      <c r="E241" s="150"/>
    </row>
    <row r="242" s="144" customFormat="1" spans="1:5">
      <c r="A242" s="160" t="s">
        <v>681</v>
      </c>
      <c r="B242" s="155"/>
      <c r="C242" s="155"/>
      <c r="D242" s="152" t="str">
        <f t="shared" si="4"/>
        <v/>
      </c>
      <c r="E242" s="150"/>
    </row>
    <row r="243" s="144" customFormat="1" spans="1:5">
      <c r="A243" s="160" t="s">
        <v>683</v>
      </c>
      <c r="B243" s="155"/>
      <c r="C243" s="155"/>
      <c r="D243" s="152" t="str">
        <f t="shared" si="4"/>
        <v/>
      </c>
      <c r="E243" s="150"/>
    </row>
    <row r="244" s="144" customFormat="1" spans="1:5">
      <c r="A244" s="160" t="s">
        <v>682</v>
      </c>
      <c r="B244" s="155"/>
      <c r="C244" s="155"/>
      <c r="D244" s="152" t="str">
        <f t="shared" si="4"/>
        <v/>
      </c>
      <c r="E244" s="150"/>
    </row>
    <row r="245" s="144" customFormat="1" spans="1:5">
      <c r="A245" s="160" t="s">
        <v>1200</v>
      </c>
      <c r="B245" s="155"/>
      <c r="C245" s="155"/>
      <c r="D245" s="152" t="str">
        <f t="shared" si="4"/>
        <v/>
      </c>
      <c r="E245" s="150"/>
    </row>
    <row r="246" s="144" customFormat="1" spans="1:5">
      <c r="A246" s="160" t="s">
        <v>1201</v>
      </c>
      <c r="B246" s="155"/>
      <c r="C246" s="155">
        <v>122</v>
      </c>
      <c r="D246" s="152" t="str">
        <f t="shared" si="4"/>
        <v/>
      </c>
      <c r="E246" s="150"/>
    </row>
    <row r="247" s="144" customFormat="1" spans="1:5">
      <c r="A247" s="160" t="s">
        <v>171</v>
      </c>
      <c r="B247" s="155"/>
      <c r="C247" s="155"/>
      <c r="D247" s="152" t="str">
        <f t="shared" si="4"/>
        <v/>
      </c>
      <c r="E247" s="150"/>
    </row>
    <row r="248" s="144" customFormat="1" spans="1:5">
      <c r="A248" s="160" t="s">
        <v>1202</v>
      </c>
      <c r="B248" s="155"/>
      <c r="C248" s="155">
        <v>36</v>
      </c>
      <c r="D248" s="152" t="str">
        <f t="shared" si="4"/>
        <v/>
      </c>
      <c r="E248" s="150"/>
    </row>
    <row r="249" s="144" customFormat="1" spans="1:5">
      <c r="A249" s="156" t="s">
        <v>301</v>
      </c>
      <c r="B249" s="154">
        <f>SUM(B250:B251)</f>
        <v>0</v>
      </c>
      <c r="C249" s="154">
        <f>SUM(C250:C251)</f>
        <v>0</v>
      </c>
      <c r="D249" s="152" t="str">
        <f t="shared" si="4"/>
        <v/>
      </c>
      <c r="E249" s="150"/>
    </row>
    <row r="250" s="144" customFormat="1" spans="1:5">
      <c r="A250" s="156" t="s">
        <v>302</v>
      </c>
      <c r="B250" s="155"/>
      <c r="C250" s="155"/>
      <c r="D250" s="152" t="str">
        <f t="shared" si="4"/>
        <v/>
      </c>
      <c r="E250" s="150"/>
    </row>
    <row r="251" s="144" customFormat="1" spans="1:5">
      <c r="A251" s="156" t="s">
        <v>303</v>
      </c>
      <c r="B251" s="155"/>
      <c r="C251" s="155"/>
      <c r="D251" s="152" t="str">
        <f t="shared" si="4"/>
        <v/>
      </c>
      <c r="E251" s="150"/>
    </row>
    <row r="252" s="144" customFormat="1" spans="1:5">
      <c r="A252" s="150" t="s">
        <v>304</v>
      </c>
      <c r="B252" s="154">
        <f>SUM(B253:B254)</f>
        <v>0</v>
      </c>
      <c r="C252" s="154">
        <f>SUM(C253:C254)</f>
        <v>0</v>
      </c>
      <c r="D252" s="152" t="str">
        <f t="shared" si="4"/>
        <v/>
      </c>
      <c r="E252" s="150"/>
    </row>
    <row r="253" s="144" customFormat="1" spans="1:5">
      <c r="A253" s="153" t="s">
        <v>305</v>
      </c>
      <c r="B253" s="155"/>
      <c r="C253" s="155"/>
      <c r="D253" s="152" t="str">
        <f t="shared" si="4"/>
        <v/>
      </c>
      <c r="E253" s="150"/>
    </row>
    <row r="254" s="144" customFormat="1" spans="1:5">
      <c r="A254" s="153" t="s">
        <v>306</v>
      </c>
      <c r="B254" s="155"/>
      <c r="C254" s="155"/>
      <c r="D254" s="152" t="str">
        <f t="shared" si="4"/>
        <v/>
      </c>
      <c r="E254" s="150"/>
    </row>
    <row r="255" s="144" customFormat="1" spans="1:5">
      <c r="A255" s="150" t="s">
        <v>307</v>
      </c>
      <c r="B255" s="154">
        <f>SUM(B256,B266,)</f>
        <v>0</v>
      </c>
      <c r="C255" s="154">
        <f>SUM(C256,C266,)</f>
        <v>0</v>
      </c>
      <c r="D255" s="152" t="str">
        <f t="shared" si="4"/>
        <v/>
      </c>
      <c r="E255" s="150"/>
    </row>
    <row r="256" s="144" customFormat="1" spans="1:5">
      <c r="A256" s="156" t="s">
        <v>308</v>
      </c>
      <c r="B256" s="154">
        <f>SUM(B257:B265)</f>
        <v>0</v>
      </c>
      <c r="C256" s="154">
        <f>SUM(C257:C265)</f>
        <v>0</v>
      </c>
      <c r="D256" s="152" t="str">
        <f t="shared" si="4"/>
        <v/>
      </c>
      <c r="E256" s="150"/>
    </row>
    <row r="257" s="144" customFormat="1" spans="1:5">
      <c r="A257" s="156" t="s">
        <v>309</v>
      </c>
      <c r="B257" s="155"/>
      <c r="C257" s="155"/>
      <c r="D257" s="152" t="str">
        <f t="shared" si="4"/>
        <v/>
      </c>
      <c r="E257" s="150"/>
    </row>
    <row r="258" s="144" customFormat="1" spans="1:5">
      <c r="A258" s="153" t="s">
        <v>310</v>
      </c>
      <c r="B258" s="155"/>
      <c r="C258" s="155"/>
      <c r="D258" s="152" t="str">
        <f t="shared" si="4"/>
        <v/>
      </c>
      <c r="E258" s="150"/>
    </row>
    <row r="259" s="144" customFormat="1" spans="1:5">
      <c r="A259" s="153" t="s">
        <v>311</v>
      </c>
      <c r="B259" s="155"/>
      <c r="C259" s="155"/>
      <c r="D259" s="152" t="str">
        <f t="shared" ref="D259:D322" si="5">IF(B259=0,"",ROUND((C259/B259-1)*100,1))</f>
        <v/>
      </c>
      <c r="E259" s="150"/>
    </row>
    <row r="260" s="144" customFormat="1" spans="1:5">
      <c r="A260" s="153" t="s">
        <v>312</v>
      </c>
      <c r="B260" s="155"/>
      <c r="C260" s="155"/>
      <c r="D260" s="152" t="str">
        <f t="shared" si="5"/>
        <v/>
      </c>
      <c r="E260" s="150"/>
    </row>
    <row r="261" s="144" customFormat="1" spans="1:5">
      <c r="A261" s="156" t="s">
        <v>313</v>
      </c>
      <c r="B261" s="155"/>
      <c r="C261" s="155"/>
      <c r="D261" s="152" t="str">
        <f t="shared" si="5"/>
        <v/>
      </c>
      <c r="E261" s="150"/>
    </row>
    <row r="262" s="144" customFormat="1" spans="1:5">
      <c r="A262" s="156" t="s">
        <v>314</v>
      </c>
      <c r="B262" s="155"/>
      <c r="C262" s="155"/>
      <c r="D262" s="152" t="str">
        <f t="shared" si="5"/>
        <v/>
      </c>
      <c r="E262" s="150"/>
    </row>
    <row r="263" s="144" customFormat="1" spans="1:5">
      <c r="A263" s="156" t="s">
        <v>315</v>
      </c>
      <c r="B263" s="155"/>
      <c r="C263" s="155"/>
      <c r="D263" s="152" t="str">
        <f t="shared" si="5"/>
        <v/>
      </c>
      <c r="E263" s="150"/>
    </row>
    <row r="264" s="144" customFormat="1" spans="1:5">
      <c r="A264" s="156" t="s">
        <v>316</v>
      </c>
      <c r="B264" s="155"/>
      <c r="C264" s="155"/>
      <c r="D264" s="152" t="str">
        <f t="shared" si="5"/>
        <v/>
      </c>
      <c r="E264" s="150"/>
    </row>
    <row r="265" s="144" customFormat="1" spans="1:5">
      <c r="A265" s="156" t="s">
        <v>317</v>
      </c>
      <c r="B265" s="155"/>
      <c r="C265" s="155"/>
      <c r="D265" s="152" t="str">
        <f t="shared" si="5"/>
        <v/>
      </c>
      <c r="E265" s="150"/>
    </row>
    <row r="266" s="144" customFormat="1" spans="1:5">
      <c r="A266" s="156" t="s">
        <v>318</v>
      </c>
      <c r="B266" s="155"/>
      <c r="C266" s="155"/>
      <c r="D266" s="152" t="str">
        <f t="shared" si="5"/>
        <v/>
      </c>
      <c r="E266" s="150"/>
    </row>
    <row r="267" s="144" customFormat="1" spans="1:5">
      <c r="A267" s="150" t="s">
        <v>319</v>
      </c>
      <c r="B267" s="154">
        <f>SUM(B268,B271,B280,B287,B295,B304,B320,B329,B339,B347,B353,)</f>
        <v>0</v>
      </c>
      <c r="C267" s="154">
        <f>SUM(C268,C271,C280,C287,C295,C304,C320,C329,C339,C347,C353,)</f>
        <v>518</v>
      </c>
      <c r="D267" s="152" t="str">
        <f t="shared" si="5"/>
        <v/>
      </c>
      <c r="E267" s="150"/>
    </row>
    <row r="268" s="144" customFormat="1" spans="1:5">
      <c r="A268" s="153" t="s">
        <v>1203</v>
      </c>
      <c r="B268" s="154">
        <f>SUM(B269:B270)</f>
        <v>0</v>
      </c>
      <c r="C268" s="154">
        <f>SUM(C269:C270)</f>
        <v>0</v>
      </c>
      <c r="D268" s="152" t="str">
        <f t="shared" si="5"/>
        <v/>
      </c>
      <c r="E268" s="150"/>
    </row>
    <row r="269" s="144" customFormat="1" spans="1:5">
      <c r="A269" s="153" t="s">
        <v>1204</v>
      </c>
      <c r="B269" s="155"/>
      <c r="C269" s="155"/>
      <c r="D269" s="152" t="str">
        <f t="shared" si="5"/>
        <v/>
      </c>
      <c r="E269" s="150"/>
    </row>
    <row r="270" s="144" customFormat="1" spans="1:5">
      <c r="A270" s="156" t="s">
        <v>1205</v>
      </c>
      <c r="B270" s="155"/>
      <c r="C270" s="155"/>
      <c r="D270" s="152" t="str">
        <f t="shared" si="5"/>
        <v/>
      </c>
      <c r="E270" s="150"/>
    </row>
    <row r="271" s="144" customFormat="1" spans="1:5">
      <c r="A271" s="156" t="s">
        <v>330</v>
      </c>
      <c r="B271" s="154">
        <f>SUM(B272:B279)</f>
        <v>0</v>
      </c>
      <c r="C271" s="154">
        <f>SUM(C272:C279)</f>
        <v>518</v>
      </c>
      <c r="D271" s="152" t="str">
        <f t="shared" si="5"/>
        <v/>
      </c>
      <c r="E271" s="150"/>
    </row>
    <row r="272" s="144" customFormat="1" spans="1:5">
      <c r="A272" s="156" t="s">
        <v>162</v>
      </c>
      <c r="B272" s="155"/>
      <c r="C272" s="155"/>
      <c r="D272" s="152" t="str">
        <f t="shared" si="5"/>
        <v/>
      </c>
      <c r="E272" s="150"/>
    </row>
    <row r="273" s="144" customFormat="1" spans="1:5">
      <c r="A273" s="156" t="s">
        <v>163</v>
      </c>
      <c r="B273" s="155"/>
      <c r="C273" s="155"/>
      <c r="D273" s="152" t="str">
        <f t="shared" si="5"/>
        <v/>
      </c>
      <c r="E273" s="150"/>
    </row>
    <row r="274" s="144" customFormat="1" spans="1:5">
      <c r="A274" s="156" t="s">
        <v>164</v>
      </c>
      <c r="B274" s="155"/>
      <c r="C274" s="155"/>
      <c r="D274" s="152" t="str">
        <f t="shared" si="5"/>
        <v/>
      </c>
      <c r="E274" s="150"/>
    </row>
    <row r="275" s="144" customFormat="1" spans="1:5">
      <c r="A275" s="156" t="s">
        <v>205</v>
      </c>
      <c r="B275" s="155"/>
      <c r="C275" s="155"/>
      <c r="D275" s="152" t="str">
        <f t="shared" si="5"/>
        <v/>
      </c>
      <c r="E275" s="150"/>
    </row>
    <row r="276" s="144" customFormat="1" spans="1:5">
      <c r="A276" s="169" t="s">
        <v>1206</v>
      </c>
      <c r="B276" s="155"/>
      <c r="C276" s="155">
        <v>400</v>
      </c>
      <c r="D276" s="152" t="str">
        <f t="shared" si="5"/>
        <v/>
      </c>
      <c r="E276" s="150"/>
    </row>
    <row r="277" s="144" customFormat="1" spans="1:5">
      <c r="A277" s="169" t="s">
        <v>1207</v>
      </c>
      <c r="B277" s="155"/>
      <c r="C277" s="155"/>
      <c r="D277" s="152" t="str">
        <f t="shared" si="5"/>
        <v/>
      </c>
      <c r="E277" s="150"/>
    </row>
    <row r="278" s="144" customFormat="1" spans="1:5">
      <c r="A278" s="156" t="s">
        <v>171</v>
      </c>
      <c r="B278" s="155"/>
      <c r="C278" s="155"/>
      <c r="D278" s="152" t="str">
        <f t="shared" si="5"/>
        <v/>
      </c>
      <c r="E278" s="150"/>
    </row>
    <row r="279" s="144" customFormat="1" spans="1:5">
      <c r="A279" s="156" t="s">
        <v>346</v>
      </c>
      <c r="B279" s="155"/>
      <c r="C279" s="155">
        <v>118</v>
      </c>
      <c r="D279" s="152" t="str">
        <f t="shared" si="5"/>
        <v/>
      </c>
      <c r="E279" s="150"/>
    </row>
    <row r="280" s="144" customFormat="1" spans="1:5">
      <c r="A280" s="153" t="s">
        <v>347</v>
      </c>
      <c r="B280" s="154">
        <f>SUM(B281:B286)</f>
        <v>0</v>
      </c>
      <c r="C280" s="154">
        <f>SUM(C281:C286)</f>
        <v>0</v>
      </c>
      <c r="D280" s="152" t="str">
        <f t="shared" si="5"/>
        <v/>
      </c>
      <c r="E280" s="150"/>
    </row>
    <row r="281" s="144" customFormat="1" spans="1:5">
      <c r="A281" s="153" t="s">
        <v>162</v>
      </c>
      <c r="B281" s="155"/>
      <c r="C281" s="155"/>
      <c r="D281" s="152" t="str">
        <f t="shared" si="5"/>
        <v/>
      </c>
      <c r="E281" s="150"/>
    </row>
    <row r="282" s="144" customFormat="1" spans="1:5">
      <c r="A282" s="153" t="s">
        <v>163</v>
      </c>
      <c r="B282" s="155"/>
      <c r="C282" s="155"/>
      <c r="D282" s="152" t="str">
        <f t="shared" si="5"/>
        <v/>
      </c>
      <c r="E282" s="150"/>
    </row>
    <row r="283" s="144" customFormat="1" spans="1:5">
      <c r="A283" s="156" t="s">
        <v>164</v>
      </c>
      <c r="B283" s="155"/>
      <c r="C283" s="155"/>
      <c r="D283" s="152" t="str">
        <f t="shared" si="5"/>
        <v/>
      </c>
      <c r="E283" s="150"/>
    </row>
    <row r="284" s="144" customFormat="1" spans="1:5">
      <c r="A284" s="156" t="s">
        <v>348</v>
      </c>
      <c r="B284" s="155"/>
      <c r="C284" s="155"/>
      <c r="D284" s="152" t="str">
        <f t="shared" si="5"/>
        <v/>
      </c>
      <c r="E284" s="150"/>
    </row>
    <row r="285" s="144" customFormat="1" spans="1:5">
      <c r="A285" s="156" t="s">
        <v>171</v>
      </c>
      <c r="B285" s="155"/>
      <c r="C285" s="155"/>
      <c r="D285" s="152" t="str">
        <f t="shared" si="5"/>
        <v/>
      </c>
      <c r="E285" s="150"/>
    </row>
    <row r="286" s="144" customFormat="1" spans="1:5">
      <c r="A286" s="150" t="s">
        <v>349</v>
      </c>
      <c r="B286" s="155"/>
      <c r="C286" s="155"/>
      <c r="D286" s="152" t="str">
        <f t="shared" si="5"/>
        <v/>
      </c>
      <c r="E286" s="150"/>
    </row>
    <row r="287" s="144" customFormat="1" spans="1:5">
      <c r="A287" s="157" t="s">
        <v>350</v>
      </c>
      <c r="B287" s="154">
        <f>SUM(B288:B294)</f>
        <v>0</v>
      </c>
      <c r="C287" s="154">
        <f>SUM(C288:C294)</f>
        <v>0</v>
      </c>
      <c r="D287" s="152" t="str">
        <f t="shared" si="5"/>
        <v/>
      </c>
      <c r="E287" s="150"/>
    </row>
    <row r="288" s="144" customFormat="1" spans="1:5">
      <c r="A288" s="153" t="s">
        <v>162</v>
      </c>
      <c r="B288" s="155"/>
      <c r="C288" s="155"/>
      <c r="D288" s="152" t="str">
        <f t="shared" si="5"/>
        <v/>
      </c>
      <c r="E288" s="150"/>
    </row>
    <row r="289" s="144" customFormat="1" spans="1:5">
      <c r="A289" s="153" t="s">
        <v>163</v>
      </c>
      <c r="B289" s="155"/>
      <c r="C289" s="155"/>
      <c r="D289" s="152" t="str">
        <f t="shared" si="5"/>
        <v/>
      </c>
      <c r="E289" s="150"/>
    </row>
    <row r="290" s="144" customFormat="1" spans="1:5">
      <c r="A290" s="156" t="s">
        <v>164</v>
      </c>
      <c r="B290" s="155"/>
      <c r="C290" s="155"/>
      <c r="D290" s="152" t="str">
        <f t="shared" si="5"/>
        <v/>
      </c>
      <c r="E290" s="150"/>
    </row>
    <row r="291" s="144" customFormat="1" spans="1:5">
      <c r="A291" s="156" t="s">
        <v>356</v>
      </c>
      <c r="B291" s="155"/>
      <c r="C291" s="155"/>
      <c r="D291" s="152" t="str">
        <f t="shared" si="5"/>
        <v/>
      </c>
      <c r="E291" s="150"/>
    </row>
    <row r="292" s="144" customFormat="1" spans="1:5">
      <c r="A292" s="169" t="s">
        <v>1208</v>
      </c>
      <c r="B292" s="155"/>
      <c r="C292" s="155"/>
      <c r="D292" s="152" t="str">
        <f t="shared" si="5"/>
        <v/>
      </c>
      <c r="E292" s="150"/>
    </row>
    <row r="293" s="144" customFormat="1" spans="1:5">
      <c r="A293" s="156" t="s">
        <v>171</v>
      </c>
      <c r="B293" s="155"/>
      <c r="C293" s="155"/>
      <c r="D293" s="152" t="str">
        <f t="shared" si="5"/>
        <v/>
      </c>
      <c r="E293" s="150"/>
    </row>
    <row r="294" s="144" customFormat="1" spans="1:5">
      <c r="A294" s="156" t="s">
        <v>357</v>
      </c>
      <c r="B294" s="155"/>
      <c r="C294" s="155"/>
      <c r="D294" s="152" t="str">
        <f t="shared" si="5"/>
        <v/>
      </c>
      <c r="E294" s="150"/>
    </row>
    <row r="295" s="144" customFormat="1" spans="1:5">
      <c r="A295" s="150" t="s">
        <v>358</v>
      </c>
      <c r="B295" s="154">
        <f>SUM(B296:B303)</f>
        <v>0</v>
      </c>
      <c r="C295" s="154">
        <f>SUM(C296:C303)</f>
        <v>0</v>
      </c>
      <c r="D295" s="152" t="str">
        <f t="shared" si="5"/>
        <v/>
      </c>
      <c r="E295" s="150"/>
    </row>
    <row r="296" s="144" customFormat="1" spans="1:5">
      <c r="A296" s="153" t="s">
        <v>162</v>
      </c>
      <c r="B296" s="155"/>
      <c r="C296" s="155"/>
      <c r="D296" s="152" t="str">
        <f t="shared" si="5"/>
        <v/>
      </c>
      <c r="E296" s="150"/>
    </row>
    <row r="297" s="144" customFormat="1" spans="1:5">
      <c r="A297" s="153" t="s">
        <v>163</v>
      </c>
      <c r="B297" s="155"/>
      <c r="C297" s="155"/>
      <c r="D297" s="152" t="str">
        <f t="shared" si="5"/>
        <v/>
      </c>
      <c r="E297" s="150"/>
    </row>
    <row r="298" s="144" customFormat="1" spans="1:5">
      <c r="A298" s="153" t="s">
        <v>164</v>
      </c>
      <c r="B298" s="155"/>
      <c r="C298" s="155"/>
      <c r="D298" s="152" t="str">
        <f t="shared" si="5"/>
        <v/>
      </c>
      <c r="E298" s="150"/>
    </row>
    <row r="299" s="144" customFormat="1" spans="1:5">
      <c r="A299" s="156" t="s">
        <v>359</v>
      </c>
      <c r="B299" s="155"/>
      <c r="C299" s="155"/>
      <c r="D299" s="152" t="str">
        <f t="shared" si="5"/>
        <v/>
      </c>
      <c r="E299" s="150"/>
    </row>
    <row r="300" s="144" customFormat="1" spans="1:5">
      <c r="A300" s="156" t="s">
        <v>360</v>
      </c>
      <c r="B300" s="155"/>
      <c r="C300" s="155"/>
      <c r="D300" s="152" t="str">
        <f t="shared" si="5"/>
        <v/>
      </c>
      <c r="E300" s="150"/>
    </row>
    <row r="301" s="144" customFormat="1" spans="1:5">
      <c r="A301" s="156" t="s">
        <v>361</v>
      </c>
      <c r="B301" s="155"/>
      <c r="C301" s="155"/>
      <c r="D301" s="152" t="str">
        <f t="shared" si="5"/>
        <v/>
      </c>
      <c r="E301" s="150"/>
    </row>
    <row r="302" s="144" customFormat="1" spans="1:5">
      <c r="A302" s="153" t="s">
        <v>171</v>
      </c>
      <c r="B302" s="155"/>
      <c r="C302" s="155"/>
      <c r="D302" s="152" t="str">
        <f t="shared" si="5"/>
        <v/>
      </c>
      <c r="E302" s="150"/>
    </row>
    <row r="303" s="144" customFormat="1" spans="1:5">
      <c r="A303" s="153" t="s">
        <v>362</v>
      </c>
      <c r="B303" s="155"/>
      <c r="C303" s="155"/>
      <c r="D303" s="152" t="str">
        <f t="shared" si="5"/>
        <v/>
      </c>
      <c r="E303" s="150"/>
    </row>
    <row r="304" s="144" customFormat="1" spans="1:5">
      <c r="A304" s="153" t="s">
        <v>363</v>
      </c>
      <c r="B304" s="154">
        <f>SUM(B305:B319)</f>
        <v>0</v>
      </c>
      <c r="C304" s="154">
        <f>SUM(C305:C319)</f>
        <v>0</v>
      </c>
      <c r="D304" s="152" t="str">
        <f t="shared" si="5"/>
        <v/>
      </c>
      <c r="E304" s="150"/>
    </row>
    <row r="305" s="144" customFormat="1" spans="1:5">
      <c r="A305" s="156" t="s">
        <v>162</v>
      </c>
      <c r="B305" s="155"/>
      <c r="C305" s="155"/>
      <c r="D305" s="152" t="str">
        <f t="shared" si="5"/>
        <v/>
      </c>
      <c r="E305" s="150"/>
    </row>
    <row r="306" s="144" customFormat="1" spans="1:5">
      <c r="A306" s="156" t="s">
        <v>163</v>
      </c>
      <c r="B306" s="155"/>
      <c r="C306" s="155"/>
      <c r="D306" s="152" t="str">
        <f t="shared" si="5"/>
        <v/>
      </c>
      <c r="E306" s="150"/>
    </row>
    <row r="307" s="144" customFormat="1" spans="1:5">
      <c r="A307" s="156" t="s">
        <v>164</v>
      </c>
      <c r="B307" s="155"/>
      <c r="C307" s="155"/>
      <c r="D307" s="152" t="str">
        <f t="shared" si="5"/>
        <v/>
      </c>
      <c r="E307" s="150"/>
    </row>
    <row r="308" s="144" customFormat="1" spans="1:5">
      <c r="A308" s="170" t="s">
        <v>364</v>
      </c>
      <c r="B308" s="155"/>
      <c r="C308" s="155"/>
      <c r="D308" s="152" t="str">
        <f t="shared" si="5"/>
        <v/>
      </c>
      <c r="E308" s="150"/>
    </row>
    <row r="309" s="144" customFormat="1" spans="1:5">
      <c r="A309" s="153" t="s">
        <v>365</v>
      </c>
      <c r="B309" s="155"/>
      <c r="C309" s="155"/>
      <c r="D309" s="152" t="str">
        <f t="shared" si="5"/>
        <v/>
      </c>
      <c r="E309" s="150"/>
    </row>
    <row r="310" s="144" customFormat="1" spans="1:5">
      <c r="A310" s="153" t="s">
        <v>366</v>
      </c>
      <c r="B310" s="155"/>
      <c r="C310" s="155"/>
      <c r="D310" s="152" t="str">
        <f t="shared" si="5"/>
        <v/>
      </c>
      <c r="E310" s="150"/>
    </row>
    <row r="311" s="144" customFormat="1" spans="1:5">
      <c r="A311" s="157" t="s">
        <v>367</v>
      </c>
      <c r="B311" s="155"/>
      <c r="C311" s="155"/>
      <c r="D311" s="152" t="str">
        <f t="shared" si="5"/>
        <v/>
      </c>
      <c r="E311" s="150"/>
    </row>
    <row r="312" s="144" customFormat="1" spans="1:5">
      <c r="A312" s="169" t="s">
        <v>1209</v>
      </c>
      <c r="B312" s="155"/>
      <c r="C312" s="155"/>
      <c r="D312" s="152" t="str">
        <f t="shared" si="5"/>
        <v/>
      </c>
      <c r="E312" s="150"/>
    </row>
    <row r="313" s="144" customFormat="1" spans="1:5">
      <c r="A313" s="156" t="s">
        <v>369</v>
      </c>
      <c r="B313" s="155"/>
      <c r="C313" s="155"/>
      <c r="D313" s="152" t="str">
        <f t="shared" si="5"/>
        <v/>
      </c>
      <c r="E313" s="150"/>
    </row>
    <row r="314" s="144" customFormat="1" spans="1:5">
      <c r="A314" s="156" t="s">
        <v>370</v>
      </c>
      <c r="B314" s="155"/>
      <c r="C314" s="155"/>
      <c r="D314" s="152" t="str">
        <f t="shared" si="5"/>
        <v/>
      </c>
      <c r="E314" s="150"/>
    </row>
    <row r="315" s="144" customFormat="1" spans="1:5">
      <c r="A315" s="156" t="s">
        <v>371</v>
      </c>
      <c r="B315" s="155"/>
      <c r="C315" s="155"/>
      <c r="D315" s="152" t="str">
        <f t="shared" si="5"/>
        <v/>
      </c>
      <c r="E315" s="150"/>
    </row>
    <row r="316" s="144" customFormat="1" spans="1:5">
      <c r="A316" s="169" t="s">
        <v>182</v>
      </c>
      <c r="B316" s="155"/>
      <c r="C316" s="155"/>
      <c r="D316" s="152" t="str">
        <f t="shared" si="5"/>
        <v/>
      </c>
      <c r="E316" s="150"/>
    </row>
    <row r="317" s="144" customFormat="1" spans="1:5">
      <c r="A317" s="169" t="s">
        <v>205</v>
      </c>
      <c r="B317" s="155"/>
      <c r="C317" s="155"/>
      <c r="D317" s="152" t="str">
        <f t="shared" si="5"/>
        <v/>
      </c>
      <c r="E317" s="150"/>
    </row>
    <row r="318" s="144" customFormat="1" spans="1:5">
      <c r="A318" s="156" t="s">
        <v>171</v>
      </c>
      <c r="B318" s="155"/>
      <c r="C318" s="155"/>
      <c r="D318" s="152" t="str">
        <f t="shared" si="5"/>
        <v/>
      </c>
      <c r="E318" s="150"/>
    </row>
    <row r="319" s="144" customFormat="1" spans="1:5">
      <c r="A319" s="153" t="s">
        <v>372</v>
      </c>
      <c r="B319" s="155"/>
      <c r="C319" s="155"/>
      <c r="D319" s="152" t="str">
        <f t="shared" si="5"/>
        <v/>
      </c>
      <c r="E319" s="150"/>
    </row>
    <row r="320" s="144" customFormat="1" spans="1:5">
      <c r="A320" s="157" t="s">
        <v>373</v>
      </c>
      <c r="B320" s="154">
        <f>SUM(B321:B328)</f>
        <v>0</v>
      </c>
      <c r="C320" s="154">
        <f>SUM(C321:C328)</f>
        <v>0</v>
      </c>
      <c r="D320" s="152" t="str">
        <f t="shared" si="5"/>
        <v/>
      </c>
      <c r="E320" s="150"/>
    </row>
    <row r="321" s="144" customFormat="1" spans="1:5">
      <c r="A321" s="153" t="s">
        <v>162</v>
      </c>
      <c r="B321" s="155"/>
      <c r="C321" s="155"/>
      <c r="D321" s="152" t="str">
        <f t="shared" si="5"/>
        <v/>
      </c>
      <c r="E321" s="150"/>
    </row>
    <row r="322" s="144" customFormat="1" spans="1:5">
      <c r="A322" s="156" t="s">
        <v>163</v>
      </c>
      <c r="B322" s="155"/>
      <c r="C322" s="155"/>
      <c r="D322" s="152" t="str">
        <f t="shared" si="5"/>
        <v/>
      </c>
      <c r="E322" s="150"/>
    </row>
    <row r="323" s="144" customFormat="1" spans="1:5">
      <c r="A323" s="156" t="s">
        <v>164</v>
      </c>
      <c r="B323" s="155"/>
      <c r="C323" s="155"/>
      <c r="D323" s="152" t="str">
        <f t="shared" ref="D323:D386" si="6">IF(B323=0,"",ROUND((C323/B323-1)*100,1))</f>
        <v/>
      </c>
      <c r="E323" s="150"/>
    </row>
    <row r="324" s="144" customFormat="1" spans="1:5">
      <c r="A324" s="156" t="s">
        <v>374</v>
      </c>
      <c r="B324" s="155"/>
      <c r="C324" s="155"/>
      <c r="D324" s="152" t="str">
        <f t="shared" si="6"/>
        <v/>
      </c>
      <c r="E324" s="150"/>
    </row>
    <row r="325" s="144" customFormat="1" spans="1:5">
      <c r="A325" s="150" t="s">
        <v>375</v>
      </c>
      <c r="B325" s="155"/>
      <c r="C325" s="155"/>
      <c r="D325" s="152" t="str">
        <f t="shared" si="6"/>
        <v/>
      </c>
      <c r="E325" s="150"/>
    </row>
    <row r="326" s="144" customFormat="1" spans="1:5">
      <c r="A326" s="153" t="s">
        <v>376</v>
      </c>
      <c r="B326" s="155"/>
      <c r="C326" s="155"/>
      <c r="D326" s="152" t="str">
        <f t="shared" si="6"/>
        <v/>
      </c>
      <c r="E326" s="150"/>
    </row>
    <row r="327" s="144" customFormat="1" spans="1:5">
      <c r="A327" s="153" t="s">
        <v>171</v>
      </c>
      <c r="B327" s="155"/>
      <c r="C327" s="155"/>
      <c r="D327" s="152" t="str">
        <f t="shared" si="6"/>
        <v/>
      </c>
      <c r="E327" s="150"/>
    </row>
    <row r="328" s="144" customFormat="1" spans="1:5">
      <c r="A328" s="153" t="s">
        <v>377</v>
      </c>
      <c r="B328" s="155"/>
      <c r="C328" s="155"/>
      <c r="D328" s="152" t="str">
        <f t="shared" si="6"/>
        <v/>
      </c>
      <c r="E328" s="150"/>
    </row>
    <row r="329" s="144" customFormat="1" spans="1:5">
      <c r="A329" s="156" t="s">
        <v>378</v>
      </c>
      <c r="B329" s="154">
        <f>SUM(B330:B338)</f>
        <v>0</v>
      </c>
      <c r="C329" s="154">
        <f>SUM(C330:C338)</f>
        <v>0</v>
      </c>
      <c r="D329" s="152" t="str">
        <f t="shared" si="6"/>
        <v/>
      </c>
      <c r="E329" s="150"/>
    </row>
    <row r="330" s="144" customFormat="1" spans="1:5">
      <c r="A330" s="156" t="s">
        <v>162</v>
      </c>
      <c r="B330" s="155"/>
      <c r="C330" s="155"/>
      <c r="D330" s="152" t="str">
        <f t="shared" si="6"/>
        <v/>
      </c>
      <c r="E330" s="150"/>
    </row>
    <row r="331" s="144" customFormat="1" spans="1:5">
      <c r="A331" s="156" t="s">
        <v>163</v>
      </c>
      <c r="B331" s="155"/>
      <c r="C331" s="155"/>
      <c r="D331" s="152" t="str">
        <f t="shared" si="6"/>
        <v/>
      </c>
      <c r="E331" s="150"/>
    </row>
    <row r="332" s="144" customFormat="1" spans="1:5">
      <c r="A332" s="153" t="s">
        <v>164</v>
      </c>
      <c r="B332" s="155"/>
      <c r="C332" s="155"/>
      <c r="D332" s="152" t="str">
        <f t="shared" si="6"/>
        <v/>
      </c>
      <c r="E332" s="150"/>
    </row>
    <row r="333" s="144" customFormat="1" spans="1:5">
      <c r="A333" s="153" t="s">
        <v>379</v>
      </c>
      <c r="B333" s="155"/>
      <c r="C333" s="155"/>
      <c r="D333" s="152" t="str">
        <f t="shared" si="6"/>
        <v/>
      </c>
      <c r="E333" s="150"/>
    </row>
    <row r="334" s="144" customFormat="1" spans="1:5">
      <c r="A334" s="153" t="s">
        <v>380</v>
      </c>
      <c r="B334" s="155"/>
      <c r="C334" s="155"/>
      <c r="D334" s="152" t="str">
        <f t="shared" si="6"/>
        <v/>
      </c>
      <c r="E334" s="150"/>
    </row>
    <row r="335" s="144" customFormat="1" spans="1:5">
      <c r="A335" s="156" t="s">
        <v>381</v>
      </c>
      <c r="B335" s="155"/>
      <c r="C335" s="155"/>
      <c r="D335" s="152" t="str">
        <f t="shared" si="6"/>
        <v/>
      </c>
      <c r="E335" s="150"/>
    </row>
    <row r="336" s="144" customFormat="1" spans="1:5">
      <c r="A336" s="169" t="s">
        <v>205</v>
      </c>
      <c r="B336" s="155"/>
      <c r="C336" s="155"/>
      <c r="D336" s="152" t="str">
        <f t="shared" si="6"/>
        <v/>
      </c>
      <c r="E336" s="150"/>
    </row>
    <row r="337" s="144" customFormat="1" spans="1:5">
      <c r="A337" s="156" t="s">
        <v>171</v>
      </c>
      <c r="B337" s="155"/>
      <c r="C337" s="155"/>
      <c r="D337" s="152" t="str">
        <f t="shared" si="6"/>
        <v/>
      </c>
      <c r="E337" s="150"/>
    </row>
    <row r="338" s="144" customFormat="1" spans="1:5">
      <c r="A338" s="156" t="s">
        <v>382</v>
      </c>
      <c r="B338" s="155"/>
      <c r="C338" s="155"/>
      <c r="D338" s="152" t="str">
        <f t="shared" si="6"/>
        <v/>
      </c>
      <c r="E338" s="150"/>
    </row>
    <row r="339" s="144" customFormat="1" spans="1:5">
      <c r="A339" s="150" t="s">
        <v>383</v>
      </c>
      <c r="B339" s="154">
        <f>SUM(B340:B346)</f>
        <v>0</v>
      </c>
      <c r="C339" s="154">
        <f>SUM(C340:C346)</f>
        <v>0</v>
      </c>
      <c r="D339" s="152" t="str">
        <f t="shared" si="6"/>
        <v/>
      </c>
      <c r="E339" s="150"/>
    </row>
    <row r="340" s="144" customFormat="1" spans="1:5">
      <c r="A340" s="153" t="s">
        <v>162</v>
      </c>
      <c r="B340" s="155"/>
      <c r="C340" s="155"/>
      <c r="D340" s="152" t="str">
        <f t="shared" si="6"/>
        <v/>
      </c>
      <c r="E340" s="150"/>
    </row>
    <row r="341" s="144" customFormat="1" spans="1:5">
      <c r="A341" s="153" t="s">
        <v>163</v>
      </c>
      <c r="B341" s="155"/>
      <c r="C341" s="155"/>
      <c r="D341" s="152" t="str">
        <f t="shared" si="6"/>
        <v/>
      </c>
      <c r="E341" s="150"/>
    </row>
    <row r="342" s="144" customFormat="1" spans="1:5">
      <c r="A342" s="157" t="s">
        <v>164</v>
      </c>
      <c r="B342" s="155"/>
      <c r="C342" s="155"/>
      <c r="D342" s="152" t="str">
        <f t="shared" si="6"/>
        <v/>
      </c>
      <c r="E342" s="150"/>
    </row>
    <row r="343" s="144" customFormat="1" spans="1:5">
      <c r="A343" s="159" t="s">
        <v>384</v>
      </c>
      <c r="B343" s="155"/>
      <c r="C343" s="155"/>
      <c r="D343" s="152" t="str">
        <f t="shared" si="6"/>
        <v/>
      </c>
      <c r="E343" s="150"/>
    </row>
    <row r="344" s="144" customFormat="1" spans="1:5">
      <c r="A344" s="156" t="s">
        <v>385</v>
      </c>
      <c r="B344" s="155"/>
      <c r="C344" s="155"/>
      <c r="D344" s="152" t="str">
        <f t="shared" si="6"/>
        <v/>
      </c>
      <c r="E344" s="150"/>
    </row>
    <row r="345" s="144" customFormat="1" spans="1:5">
      <c r="A345" s="156" t="s">
        <v>171</v>
      </c>
      <c r="B345" s="155"/>
      <c r="C345" s="155"/>
      <c r="D345" s="152" t="str">
        <f t="shared" si="6"/>
        <v/>
      </c>
      <c r="E345" s="150"/>
    </row>
    <row r="346" s="144" customFormat="1" spans="1:5">
      <c r="A346" s="153" t="s">
        <v>386</v>
      </c>
      <c r="B346" s="155"/>
      <c r="C346" s="155"/>
      <c r="D346" s="152" t="str">
        <f t="shared" si="6"/>
        <v/>
      </c>
      <c r="E346" s="150"/>
    </row>
    <row r="347" s="144" customFormat="1" spans="1:5">
      <c r="A347" s="153" t="s">
        <v>387</v>
      </c>
      <c r="B347" s="154">
        <f>SUM(B348:B352)</f>
        <v>0</v>
      </c>
      <c r="C347" s="154">
        <f>SUM(C348:C352)</f>
        <v>0</v>
      </c>
      <c r="D347" s="152" t="str">
        <f t="shared" si="6"/>
        <v/>
      </c>
      <c r="E347" s="150"/>
    </row>
    <row r="348" s="144" customFormat="1" spans="1:5">
      <c r="A348" s="153" t="s">
        <v>162</v>
      </c>
      <c r="B348" s="155"/>
      <c r="C348" s="155"/>
      <c r="D348" s="152" t="str">
        <f t="shared" si="6"/>
        <v/>
      </c>
      <c r="E348" s="150"/>
    </row>
    <row r="349" s="144" customFormat="1" spans="1:5">
      <c r="A349" s="156" t="s">
        <v>163</v>
      </c>
      <c r="B349" s="155"/>
      <c r="C349" s="155"/>
      <c r="D349" s="152" t="str">
        <f t="shared" si="6"/>
        <v/>
      </c>
      <c r="E349" s="150"/>
    </row>
    <row r="350" s="144" customFormat="1" spans="1:5">
      <c r="A350" s="160" t="s">
        <v>205</v>
      </c>
      <c r="B350" s="155"/>
      <c r="C350" s="155"/>
      <c r="D350" s="152" t="str">
        <f t="shared" si="6"/>
        <v/>
      </c>
      <c r="E350" s="150"/>
    </row>
    <row r="351" s="144" customFormat="1" spans="1:5">
      <c r="A351" s="169" t="s">
        <v>1210</v>
      </c>
      <c r="B351" s="155"/>
      <c r="C351" s="155"/>
      <c r="D351" s="152" t="str">
        <f t="shared" si="6"/>
        <v/>
      </c>
      <c r="E351" s="150"/>
    </row>
    <row r="352" s="144" customFormat="1" spans="1:5">
      <c r="A352" s="153" t="s">
        <v>391</v>
      </c>
      <c r="B352" s="155"/>
      <c r="C352" s="155"/>
      <c r="D352" s="152" t="str">
        <f t="shared" si="6"/>
        <v/>
      </c>
      <c r="E352" s="150"/>
    </row>
    <row r="353" s="144" customFormat="1" spans="1:5">
      <c r="A353" s="153" t="s">
        <v>400</v>
      </c>
      <c r="B353" s="154">
        <f>SUM(B354)</f>
        <v>0</v>
      </c>
      <c r="C353" s="154">
        <f>SUM(C354)</f>
        <v>0</v>
      </c>
      <c r="D353" s="152" t="str">
        <f t="shared" si="6"/>
        <v/>
      </c>
      <c r="E353" s="150"/>
    </row>
    <row r="354" s="144" customFormat="1" spans="1:5">
      <c r="A354" s="153" t="s">
        <v>1211</v>
      </c>
      <c r="B354" s="155"/>
      <c r="C354" s="155"/>
      <c r="D354" s="152" t="str">
        <f t="shared" si="6"/>
        <v/>
      </c>
      <c r="E354" s="150"/>
    </row>
    <row r="355" s="144" customFormat="1" spans="1:5">
      <c r="A355" s="150" t="s">
        <v>401</v>
      </c>
      <c r="B355" s="154">
        <f>SUM(B356,B361,B370,B377,B383,B387,B391,B395,B401,B408,)</f>
        <v>12709</v>
      </c>
      <c r="C355" s="154">
        <f>SUM(C356,C361,C370,C377,C383,C387,C391,C395,C401,C408,)</f>
        <v>13172</v>
      </c>
      <c r="D355" s="152">
        <f t="shared" si="6"/>
        <v>3.6</v>
      </c>
      <c r="E355" s="150"/>
    </row>
    <row r="356" s="144" customFormat="1" spans="1:5">
      <c r="A356" s="156" t="s">
        <v>402</v>
      </c>
      <c r="B356" s="154">
        <f>SUM(B357:B360)</f>
        <v>2</v>
      </c>
      <c r="C356" s="154">
        <f>SUM(C357:C360)</f>
        <v>76</v>
      </c>
      <c r="D356" s="152">
        <f t="shared" si="6"/>
        <v>3700</v>
      </c>
      <c r="E356" s="150"/>
    </row>
    <row r="357" s="144" customFormat="1" spans="1:5">
      <c r="A357" s="153" t="s">
        <v>162</v>
      </c>
      <c r="B357" s="155">
        <v>2</v>
      </c>
      <c r="C357" s="155">
        <v>76</v>
      </c>
      <c r="D357" s="152">
        <f t="shared" si="6"/>
        <v>3700</v>
      </c>
      <c r="E357" s="150"/>
    </row>
    <row r="358" s="144" customFormat="1" spans="1:5">
      <c r="A358" s="153" t="s">
        <v>163</v>
      </c>
      <c r="B358" s="155"/>
      <c r="C358" s="155"/>
      <c r="D358" s="152" t="str">
        <f t="shared" si="6"/>
        <v/>
      </c>
      <c r="E358" s="150"/>
    </row>
    <row r="359" s="144" customFormat="1" spans="1:5">
      <c r="A359" s="153" t="s">
        <v>164</v>
      </c>
      <c r="B359" s="155"/>
      <c r="C359" s="155"/>
      <c r="D359" s="152" t="str">
        <f t="shared" si="6"/>
        <v/>
      </c>
      <c r="E359" s="150"/>
    </row>
    <row r="360" s="144" customFormat="1" spans="1:5">
      <c r="A360" s="159" t="s">
        <v>403</v>
      </c>
      <c r="B360" s="155"/>
      <c r="C360" s="155"/>
      <c r="D360" s="152" t="str">
        <f t="shared" si="6"/>
        <v/>
      </c>
      <c r="E360" s="150"/>
    </row>
    <row r="361" s="144" customFormat="1" spans="1:5">
      <c r="A361" s="153" t="s">
        <v>404</v>
      </c>
      <c r="B361" s="154">
        <f>SUM(B362:B369)</f>
        <v>12340</v>
      </c>
      <c r="C361" s="154">
        <f>SUM(C362:C369)</f>
        <v>12696</v>
      </c>
      <c r="D361" s="152">
        <f t="shared" si="6"/>
        <v>2.9</v>
      </c>
      <c r="E361" s="150"/>
    </row>
    <row r="362" s="144" customFormat="1" spans="1:5">
      <c r="A362" s="153" t="s">
        <v>405</v>
      </c>
      <c r="B362" s="155">
        <v>124</v>
      </c>
      <c r="C362" s="155">
        <v>2</v>
      </c>
      <c r="D362" s="152">
        <f t="shared" si="6"/>
        <v>-98.4</v>
      </c>
      <c r="E362" s="150"/>
    </row>
    <row r="363" s="144" customFormat="1" spans="1:5">
      <c r="A363" s="153" t="s">
        <v>406</v>
      </c>
      <c r="B363" s="155">
        <v>10534</v>
      </c>
      <c r="C363" s="155">
        <v>10379</v>
      </c>
      <c r="D363" s="152">
        <f t="shared" si="6"/>
        <v>-1.5</v>
      </c>
      <c r="E363" s="150"/>
    </row>
    <row r="364" s="144" customFormat="1" spans="1:5">
      <c r="A364" s="156" t="s">
        <v>407</v>
      </c>
      <c r="B364" s="155">
        <v>1682</v>
      </c>
      <c r="C364" s="155">
        <v>2315</v>
      </c>
      <c r="D364" s="152">
        <f t="shared" si="6"/>
        <v>37.6</v>
      </c>
      <c r="E364" s="150"/>
    </row>
    <row r="365" s="144" customFormat="1" spans="1:5">
      <c r="A365" s="156" t="s">
        <v>408</v>
      </c>
      <c r="B365" s="155"/>
      <c r="C365" s="155"/>
      <c r="D365" s="152" t="str">
        <f t="shared" si="6"/>
        <v/>
      </c>
      <c r="E365" s="150"/>
    </row>
    <row r="366" s="144" customFormat="1" spans="1:5">
      <c r="A366" s="156" t="s">
        <v>409</v>
      </c>
      <c r="B366" s="155"/>
      <c r="C366" s="155"/>
      <c r="D366" s="152" t="str">
        <f t="shared" si="6"/>
        <v/>
      </c>
      <c r="E366" s="150"/>
    </row>
    <row r="367" s="144" customFormat="1" spans="1:5">
      <c r="A367" s="153" t="s">
        <v>410</v>
      </c>
      <c r="B367" s="155"/>
      <c r="C367" s="155"/>
      <c r="D367" s="152" t="str">
        <f t="shared" si="6"/>
        <v/>
      </c>
      <c r="E367" s="150"/>
    </row>
    <row r="368" s="144" customFormat="1" spans="1:5">
      <c r="A368" s="153" t="s">
        <v>411</v>
      </c>
      <c r="B368" s="155"/>
      <c r="C368" s="155"/>
      <c r="D368" s="152" t="str">
        <f t="shared" si="6"/>
        <v/>
      </c>
      <c r="E368" s="150"/>
    </row>
    <row r="369" s="144" customFormat="1" spans="1:5">
      <c r="A369" s="153" t="s">
        <v>412</v>
      </c>
      <c r="B369" s="155"/>
      <c r="C369" s="155"/>
      <c r="D369" s="152" t="str">
        <f t="shared" si="6"/>
        <v/>
      </c>
      <c r="E369" s="150"/>
    </row>
    <row r="370" s="144" customFormat="1" spans="1:5">
      <c r="A370" s="153" t="s">
        <v>413</v>
      </c>
      <c r="B370" s="154">
        <f>SUM(B371:B376)</f>
        <v>0</v>
      </c>
      <c r="C370" s="154">
        <f>SUM(C371:C376)</f>
        <v>0</v>
      </c>
      <c r="D370" s="152" t="str">
        <f t="shared" si="6"/>
        <v/>
      </c>
      <c r="E370" s="150"/>
    </row>
    <row r="371" s="144" customFormat="1" spans="1:5">
      <c r="A371" s="153" t="s">
        <v>414</v>
      </c>
      <c r="B371" s="155"/>
      <c r="C371" s="155"/>
      <c r="D371" s="152" t="str">
        <f t="shared" si="6"/>
        <v/>
      </c>
      <c r="E371" s="150"/>
    </row>
    <row r="372" s="144" customFormat="1" spans="1:5">
      <c r="A372" s="153" t="s">
        <v>415</v>
      </c>
      <c r="B372" s="155"/>
      <c r="C372" s="155"/>
      <c r="D372" s="152" t="str">
        <f t="shared" si="6"/>
        <v/>
      </c>
      <c r="E372" s="150"/>
    </row>
    <row r="373" s="144" customFormat="1" spans="1:5">
      <c r="A373" s="153" t="s">
        <v>416</v>
      </c>
      <c r="B373" s="155"/>
      <c r="C373" s="155"/>
      <c r="D373" s="152" t="str">
        <f t="shared" si="6"/>
        <v/>
      </c>
      <c r="E373" s="150"/>
    </row>
    <row r="374" s="144" customFormat="1" spans="1:5">
      <c r="A374" s="156" t="s">
        <v>417</v>
      </c>
      <c r="B374" s="155"/>
      <c r="C374" s="155"/>
      <c r="D374" s="152" t="str">
        <f t="shared" si="6"/>
        <v/>
      </c>
      <c r="E374" s="150"/>
    </row>
    <row r="375" s="144" customFormat="1" spans="1:5">
      <c r="A375" s="156" t="s">
        <v>418</v>
      </c>
      <c r="B375" s="155"/>
      <c r="C375" s="155"/>
      <c r="D375" s="152" t="str">
        <f t="shared" si="6"/>
        <v/>
      </c>
      <c r="E375" s="150"/>
    </row>
    <row r="376" s="144" customFormat="1" spans="1:5">
      <c r="A376" s="156" t="s">
        <v>419</v>
      </c>
      <c r="B376" s="155"/>
      <c r="C376" s="155"/>
      <c r="D376" s="152" t="str">
        <f t="shared" si="6"/>
        <v/>
      </c>
      <c r="E376" s="150"/>
    </row>
    <row r="377" s="144" customFormat="1" spans="1:5">
      <c r="A377" s="150" t="s">
        <v>420</v>
      </c>
      <c r="B377" s="154">
        <f>SUM(B378:B382)</f>
        <v>0</v>
      </c>
      <c r="C377" s="154">
        <f>SUM(C378:C382)</f>
        <v>0</v>
      </c>
      <c r="D377" s="152" t="str">
        <f t="shared" si="6"/>
        <v/>
      </c>
      <c r="E377" s="150"/>
    </row>
    <row r="378" s="144" customFormat="1" spans="1:5">
      <c r="A378" s="153" t="s">
        <v>421</v>
      </c>
      <c r="B378" s="155"/>
      <c r="C378" s="155"/>
      <c r="D378" s="152" t="str">
        <f t="shared" si="6"/>
        <v/>
      </c>
      <c r="E378" s="150"/>
    </row>
    <row r="379" s="144" customFormat="1" spans="1:5">
      <c r="A379" s="153" t="s">
        <v>422</v>
      </c>
      <c r="B379" s="155"/>
      <c r="C379" s="155"/>
      <c r="D379" s="152" t="str">
        <f t="shared" si="6"/>
        <v/>
      </c>
      <c r="E379" s="150"/>
    </row>
    <row r="380" s="144" customFormat="1" spans="1:5">
      <c r="A380" s="153" t="s">
        <v>423</v>
      </c>
      <c r="B380" s="155"/>
      <c r="C380" s="155"/>
      <c r="D380" s="152" t="str">
        <f t="shared" si="6"/>
        <v/>
      </c>
      <c r="E380" s="150"/>
    </row>
    <row r="381" s="144" customFormat="1" spans="1:5">
      <c r="A381" s="156" t="s">
        <v>424</v>
      </c>
      <c r="B381" s="155"/>
      <c r="C381" s="155"/>
      <c r="D381" s="152" t="str">
        <f t="shared" si="6"/>
        <v/>
      </c>
      <c r="E381" s="150"/>
    </row>
    <row r="382" s="144" customFormat="1" spans="1:5">
      <c r="A382" s="156" t="s">
        <v>425</v>
      </c>
      <c r="B382" s="155"/>
      <c r="C382" s="155"/>
      <c r="D382" s="152" t="str">
        <f t="shared" si="6"/>
        <v/>
      </c>
      <c r="E382" s="150"/>
    </row>
    <row r="383" s="144" customFormat="1" spans="1:5">
      <c r="A383" s="156" t="s">
        <v>426</v>
      </c>
      <c r="B383" s="154">
        <f>SUM(B384:B386)</f>
        <v>0</v>
      </c>
      <c r="C383" s="154">
        <f>SUM(C384:C386)</f>
        <v>0</v>
      </c>
      <c r="D383" s="152" t="str">
        <f t="shared" si="6"/>
        <v/>
      </c>
      <c r="E383" s="150"/>
    </row>
    <row r="384" s="144" customFormat="1" spans="1:5">
      <c r="A384" s="153" t="s">
        <v>427</v>
      </c>
      <c r="B384" s="155"/>
      <c r="C384" s="155"/>
      <c r="D384" s="152" t="str">
        <f t="shared" si="6"/>
        <v/>
      </c>
      <c r="E384" s="150"/>
    </row>
    <row r="385" s="144" customFormat="1" spans="1:5">
      <c r="A385" s="153" t="s">
        <v>428</v>
      </c>
      <c r="B385" s="155"/>
      <c r="C385" s="155"/>
      <c r="D385" s="152" t="str">
        <f t="shared" si="6"/>
        <v/>
      </c>
      <c r="E385" s="150"/>
    </row>
    <row r="386" s="144" customFormat="1" spans="1:5">
      <c r="A386" s="153" t="s">
        <v>429</v>
      </c>
      <c r="B386" s="155"/>
      <c r="C386" s="155"/>
      <c r="D386" s="152" t="str">
        <f t="shared" si="6"/>
        <v/>
      </c>
      <c r="E386" s="150"/>
    </row>
    <row r="387" s="144" customFormat="1" spans="1:5">
      <c r="A387" s="156" t="s">
        <v>430</v>
      </c>
      <c r="B387" s="154">
        <f>SUM(B388:B390)</f>
        <v>0</v>
      </c>
      <c r="C387" s="154">
        <f>SUM(C388:C390)</f>
        <v>0</v>
      </c>
      <c r="D387" s="152" t="str">
        <f t="shared" ref="D387:D450" si="7">IF(B387=0,"",ROUND((C387/B387-1)*100,1))</f>
        <v/>
      </c>
      <c r="E387" s="150"/>
    </row>
    <row r="388" s="144" customFormat="1" spans="1:5">
      <c r="A388" s="156" t="s">
        <v>431</v>
      </c>
      <c r="B388" s="155"/>
      <c r="C388" s="155"/>
      <c r="D388" s="152" t="str">
        <f t="shared" si="7"/>
        <v/>
      </c>
      <c r="E388" s="150"/>
    </row>
    <row r="389" s="144" customFormat="1" spans="1:5">
      <c r="A389" s="156" t="s">
        <v>432</v>
      </c>
      <c r="B389" s="155"/>
      <c r="C389" s="155"/>
      <c r="D389" s="152" t="str">
        <f t="shared" si="7"/>
        <v/>
      </c>
      <c r="E389" s="150"/>
    </row>
    <row r="390" s="144" customFormat="1" spans="1:5">
      <c r="A390" s="150" t="s">
        <v>433</v>
      </c>
      <c r="B390" s="155"/>
      <c r="C390" s="155"/>
      <c r="D390" s="152" t="str">
        <f t="shared" si="7"/>
        <v/>
      </c>
      <c r="E390" s="150"/>
    </row>
    <row r="391" s="144" customFormat="1" spans="1:5">
      <c r="A391" s="153" t="s">
        <v>434</v>
      </c>
      <c r="B391" s="154">
        <f>SUM(B392:B394)</f>
        <v>0</v>
      </c>
      <c r="C391" s="154">
        <f>SUM(C392:C394)</f>
        <v>0</v>
      </c>
      <c r="D391" s="152" t="str">
        <f t="shared" si="7"/>
        <v/>
      </c>
      <c r="E391" s="150"/>
    </row>
    <row r="392" s="144" customFormat="1" spans="1:5">
      <c r="A392" s="153" t="s">
        <v>435</v>
      </c>
      <c r="B392" s="155"/>
      <c r="C392" s="155"/>
      <c r="D392" s="152" t="str">
        <f t="shared" si="7"/>
        <v/>
      </c>
      <c r="E392" s="150"/>
    </row>
    <row r="393" s="144" customFormat="1" spans="1:5">
      <c r="A393" s="153" t="s">
        <v>436</v>
      </c>
      <c r="B393" s="155"/>
      <c r="C393" s="155"/>
      <c r="D393" s="152" t="str">
        <f t="shared" si="7"/>
        <v/>
      </c>
      <c r="E393" s="150"/>
    </row>
    <row r="394" s="144" customFormat="1" spans="1:5">
      <c r="A394" s="156" t="s">
        <v>437</v>
      </c>
      <c r="B394" s="155"/>
      <c r="C394" s="155"/>
      <c r="D394" s="152" t="str">
        <f t="shared" si="7"/>
        <v/>
      </c>
      <c r="E394" s="150"/>
    </row>
    <row r="395" s="144" customFormat="1" spans="1:5">
      <c r="A395" s="156" t="s">
        <v>438</v>
      </c>
      <c r="B395" s="154">
        <f>SUM(B396:B400)</f>
        <v>0</v>
      </c>
      <c r="C395" s="154">
        <f>SUM(C396:C400)</f>
        <v>0</v>
      </c>
      <c r="D395" s="152" t="str">
        <f t="shared" si="7"/>
        <v/>
      </c>
      <c r="E395" s="150"/>
    </row>
    <row r="396" s="144" customFormat="1" spans="1:5">
      <c r="A396" s="156" t="s">
        <v>439</v>
      </c>
      <c r="B396" s="155"/>
      <c r="C396" s="155"/>
      <c r="D396" s="152" t="str">
        <f t="shared" si="7"/>
        <v/>
      </c>
      <c r="E396" s="150"/>
    </row>
    <row r="397" s="144" customFormat="1" spans="1:5">
      <c r="A397" s="153" t="s">
        <v>440</v>
      </c>
      <c r="B397" s="155"/>
      <c r="C397" s="155"/>
      <c r="D397" s="152" t="str">
        <f t="shared" si="7"/>
        <v/>
      </c>
      <c r="E397" s="150"/>
    </row>
    <row r="398" s="144" customFormat="1" spans="1:5">
      <c r="A398" s="153" t="s">
        <v>441</v>
      </c>
      <c r="B398" s="155"/>
      <c r="C398" s="155"/>
      <c r="D398" s="152" t="str">
        <f t="shared" si="7"/>
        <v/>
      </c>
      <c r="E398" s="150"/>
    </row>
    <row r="399" s="144" customFormat="1" spans="1:5">
      <c r="A399" s="153" t="s">
        <v>442</v>
      </c>
      <c r="B399" s="155"/>
      <c r="C399" s="155"/>
      <c r="D399" s="152" t="str">
        <f t="shared" si="7"/>
        <v/>
      </c>
      <c r="E399" s="150"/>
    </row>
    <row r="400" s="144" customFormat="1" spans="1:5">
      <c r="A400" s="153" t="s">
        <v>443</v>
      </c>
      <c r="B400" s="155"/>
      <c r="C400" s="155"/>
      <c r="D400" s="152" t="str">
        <f t="shared" si="7"/>
        <v/>
      </c>
      <c r="E400" s="150"/>
    </row>
    <row r="401" s="144" customFormat="1" spans="1:5">
      <c r="A401" s="153" t="s">
        <v>444</v>
      </c>
      <c r="B401" s="154">
        <f>SUM(B402:B407)</f>
        <v>367</v>
      </c>
      <c r="C401" s="154">
        <f>SUM(C402:C407)</f>
        <v>400</v>
      </c>
      <c r="D401" s="152">
        <f t="shared" si="7"/>
        <v>9</v>
      </c>
      <c r="E401" s="150"/>
    </row>
    <row r="402" s="144" customFormat="1" spans="1:5">
      <c r="A402" s="156" t="s">
        <v>445</v>
      </c>
      <c r="B402" s="155"/>
      <c r="C402" s="155"/>
      <c r="D402" s="152" t="str">
        <f t="shared" si="7"/>
        <v/>
      </c>
      <c r="E402" s="150"/>
    </row>
    <row r="403" s="144" customFormat="1" spans="1:5">
      <c r="A403" s="156" t="s">
        <v>446</v>
      </c>
      <c r="B403" s="155"/>
      <c r="C403" s="155"/>
      <c r="D403" s="152" t="str">
        <f t="shared" si="7"/>
        <v/>
      </c>
      <c r="E403" s="150"/>
    </row>
    <row r="404" s="144" customFormat="1" spans="1:5">
      <c r="A404" s="156" t="s">
        <v>447</v>
      </c>
      <c r="B404" s="155">
        <v>367</v>
      </c>
      <c r="C404" s="155">
        <v>400</v>
      </c>
      <c r="D404" s="152">
        <f t="shared" si="7"/>
        <v>9</v>
      </c>
      <c r="E404" s="150"/>
    </row>
    <row r="405" s="144" customFormat="1" spans="1:5">
      <c r="A405" s="150" t="s">
        <v>448</v>
      </c>
      <c r="B405" s="155"/>
      <c r="C405" s="155"/>
      <c r="D405" s="152" t="str">
        <f t="shared" si="7"/>
        <v/>
      </c>
      <c r="E405" s="150"/>
    </row>
    <row r="406" s="144" customFormat="1" spans="1:5">
      <c r="A406" s="153" t="s">
        <v>449</v>
      </c>
      <c r="B406" s="155"/>
      <c r="C406" s="155"/>
      <c r="D406" s="152" t="str">
        <f t="shared" si="7"/>
        <v/>
      </c>
      <c r="E406" s="150"/>
    </row>
    <row r="407" s="144" customFormat="1" spans="1:5">
      <c r="A407" s="153" t="s">
        <v>450</v>
      </c>
      <c r="B407" s="155"/>
      <c r="C407" s="155"/>
      <c r="D407" s="152" t="str">
        <f t="shared" si="7"/>
        <v/>
      </c>
      <c r="E407" s="150"/>
    </row>
    <row r="408" s="144" customFormat="1" spans="1:5">
      <c r="A408" s="153" t="s">
        <v>451</v>
      </c>
      <c r="B408" s="155"/>
      <c r="C408" s="155"/>
      <c r="D408" s="152" t="str">
        <f t="shared" si="7"/>
        <v/>
      </c>
      <c r="E408" s="150"/>
    </row>
    <row r="409" s="144" customFormat="1" spans="1:5">
      <c r="A409" s="150" t="s">
        <v>452</v>
      </c>
      <c r="B409" s="154">
        <f>SUM(B410,B415,B424,B430,B436,B441,B446,B453,B457,B460,)</f>
        <v>12962</v>
      </c>
      <c r="C409" s="154">
        <f>SUM(C410,C415,C424,C430,C436,C441,C446,C453,C457,C460,)</f>
        <v>12200</v>
      </c>
      <c r="D409" s="152">
        <f t="shared" si="7"/>
        <v>-5.9</v>
      </c>
      <c r="E409" s="150"/>
    </row>
    <row r="410" s="144" customFormat="1" spans="1:5">
      <c r="A410" s="156" t="s">
        <v>453</v>
      </c>
      <c r="B410" s="154">
        <f>SUM(B411:B414)</f>
        <v>391</v>
      </c>
      <c r="C410" s="154">
        <f>SUM(C411:C414)</f>
        <v>247</v>
      </c>
      <c r="D410" s="152">
        <f t="shared" si="7"/>
        <v>-36.8</v>
      </c>
      <c r="E410" s="150"/>
    </row>
    <row r="411" s="144" customFormat="1" spans="1:5">
      <c r="A411" s="153" t="s">
        <v>162</v>
      </c>
      <c r="B411" s="155">
        <v>391</v>
      </c>
      <c r="C411" s="155">
        <v>127</v>
      </c>
      <c r="D411" s="152">
        <f t="shared" si="7"/>
        <v>-67.5</v>
      </c>
      <c r="E411" s="150"/>
    </row>
    <row r="412" s="144" customFormat="1" spans="1:5">
      <c r="A412" s="153" t="s">
        <v>163</v>
      </c>
      <c r="B412" s="155"/>
      <c r="C412" s="155"/>
      <c r="D412" s="152" t="str">
        <f t="shared" si="7"/>
        <v/>
      </c>
      <c r="E412" s="150"/>
    </row>
    <row r="413" s="144" customFormat="1" spans="1:5">
      <c r="A413" s="153" t="s">
        <v>164</v>
      </c>
      <c r="B413" s="155"/>
      <c r="C413" s="155"/>
      <c r="D413" s="152" t="str">
        <f t="shared" si="7"/>
        <v/>
      </c>
      <c r="E413" s="150"/>
    </row>
    <row r="414" s="144" customFormat="1" spans="1:5">
      <c r="A414" s="156" t="s">
        <v>454</v>
      </c>
      <c r="B414" s="155"/>
      <c r="C414" s="155">
        <v>120</v>
      </c>
      <c r="D414" s="152" t="str">
        <f t="shared" si="7"/>
        <v/>
      </c>
      <c r="E414" s="150"/>
    </row>
    <row r="415" s="144" customFormat="1" spans="1:5">
      <c r="A415" s="153" t="s">
        <v>455</v>
      </c>
      <c r="B415" s="154">
        <f>SUM(B416:B423)</f>
        <v>0</v>
      </c>
      <c r="C415" s="154">
        <f>SUM(C416:C423)</f>
        <v>0</v>
      </c>
      <c r="D415" s="152" t="str">
        <f t="shared" si="7"/>
        <v/>
      </c>
      <c r="E415" s="150"/>
    </row>
    <row r="416" s="144" customFormat="1" spans="1:5">
      <c r="A416" s="153" t="s">
        <v>456</v>
      </c>
      <c r="B416" s="155"/>
      <c r="C416" s="155"/>
      <c r="D416" s="152" t="str">
        <f t="shared" si="7"/>
        <v/>
      </c>
      <c r="E416" s="150"/>
    </row>
    <row r="417" s="144" customFormat="1" spans="1:5">
      <c r="A417" s="153" t="s">
        <v>457</v>
      </c>
      <c r="B417" s="155"/>
      <c r="C417" s="155"/>
      <c r="D417" s="152" t="str">
        <f t="shared" si="7"/>
        <v/>
      </c>
      <c r="E417" s="150"/>
    </row>
    <row r="418" s="144" customFormat="1" spans="1:5">
      <c r="A418" s="150" t="s">
        <v>458</v>
      </c>
      <c r="B418" s="155"/>
      <c r="C418" s="155"/>
      <c r="D418" s="152" t="str">
        <f t="shared" si="7"/>
        <v/>
      </c>
      <c r="E418" s="150"/>
    </row>
    <row r="419" s="144" customFormat="1" spans="1:5">
      <c r="A419" s="153" t="s">
        <v>459</v>
      </c>
      <c r="B419" s="155"/>
      <c r="C419" s="155"/>
      <c r="D419" s="152" t="str">
        <f t="shared" si="7"/>
        <v/>
      </c>
      <c r="E419" s="150"/>
    </row>
    <row r="420" s="144" customFormat="1" spans="1:5">
      <c r="A420" s="153" t="s">
        <v>460</v>
      </c>
      <c r="B420" s="155"/>
      <c r="C420" s="155"/>
      <c r="D420" s="152" t="str">
        <f t="shared" si="7"/>
        <v/>
      </c>
      <c r="E420" s="150"/>
    </row>
    <row r="421" s="144" customFormat="1" spans="1:5">
      <c r="A421" s="153" t="s">
        <v>461</v>
      </c>
      <c r="B421" s="155"/>
      <c r="C421" s="155"/>
      <c r="D421" s="152" t="str">
        <f t="shared" si="7"/>
        <v/>
      </c>
      <c r="E421" s="150"/>
    </row>
    <row r="422" s="144" customFormat="1" spans="1:5">
      <c r="A422" s="156" t="s">
        <v>462</v>
      </c>
      <c r="B422" s="155"/>
      <c r="C422" s="155"/>
      <c r="D422" s="152" t="str">
        <f t="shared" si="7"/>
        <v/>
      </c>
      <c r="E422" s="150"/>
    </row>
    <row r="423" s="144" customFormat="1" spans="1:5">
      <c r="A423" s="156" t="s">
        <v>463</v>
      </c>
      <c r="B423" s="155"/>
      <c r="C423" s="155"/>
      <c r="D423" s="152" t="str">
        <f t="shared" si="7"/>
        <v/>
      </c>
      <c r="E423" s="150"/>
    </row>
    <row r="424" s="144" customFormat="1" spans="1:5">
      <c r="A424" s="156" t="s">
        <v>464</v>
      </c>
      <c r="B424" s="154">
        <f>SUM(B425:B429)</f>
        <v>0</v>
      </c>
      <c r="C424" s="154">
        <f>SUM(C425:C429)</f>
        <v>700</v>
      </c>
      <c r="D424" s="152" t="str">
        <f t="shared" si="7"/>
        <v/>
      </c>
      <c r="E424" s="150"/>
    </row>
    <row r="425" s="144" customFormat="1" spans="1:5">
      <c r="A425" s="153" t="s">
        <v>456</v>
      </c>
      <c r="B425" s="155"/>
      <c r="C425" s="155"/>
      <c r="D425" s="152" t="str">
        <f t="shared" si="7"/>
        <v/>
      </c>
      <c r="E425" s="150"/>
    </row>
    <row r="426" s="144" customFormat="1" spans="1:5">
      <c r="A426" s="153" t="s">
        <v>465</v>
      </c>
      <c r="B426" s="155"/>
      <c r="C426" s="155"/>
      <c r="D426" s="152" t="str">
        <f t="shared" si="7"/>
        <v/>
      </c>
      <c r="E426" s="150"/>
    </row>
    <row r="427" s="144" customFormat="1" spans="1:5">
      <c r="A427" s="153" t="s">
        <v>466</v>
      </c>
      <c r="B427" s="155"/>
      <c r="C427" s="155"/>
      <c r="D427" s="152" t="str">
        <f t="shared" si="7"/>
        <v/>
      </c>
      <c r="E427" s="150"/>
    </row>
    <row r="428" s="144" customFormat="1" spans="1:5">
      <c r="A428" s="156" t="s">
        <v>467</v>
      </c>
      <c r="B428" s="155"/>
      <c r="C428" s="155"/>
      <c r="D428" s="152" t="str">
        <f t="shared" si="7"/>
        <v/>
      </c>
      <c r="E428" s="150"/>
    </row>
    <row r="429" s="144" customFormat="1" spans="1:5">
      <c r="A429" s="156" t="s">
        <v>468</v>
      </c>
      <c r="B429" s="155"/>
      <c r="C429" s="155">
        <v>700</v>
      </c>
      <c r="D429" s="152" t="str">
        <f t="shared" si="7"/>
        <v/>
      </c>
      <c r="E429" s="150"/>
    </row>
    <row r="430" s="144" customFormat="1" spans="1:5">
      <c r="A430" s="156" t="s">
        <v>469</v>
      </c>
      <c r="B430" s="154">
        <f>SUM(B431:B435)</f>
        <v>0</v>
      </c>
      <c r="C430" s="154">
        <f>SUM(C431:C435)</f>
        <v>0</v>
      </c>
      <c r="D430" s="152" t="str">
        <f t="shared" si="7"/>
        <v/>
      </c>
      <c r="E430" s="150"/>
    </row>
    <row r="431" s="144" customFormat="1" spans="1:5">
      <c r="A431" s="150" t="s">
        <v>456</v>
      </c>
      <c r="B431" s="155"/>
      <c r="C431" s="155"/>
      <c r="D431" s="152" t="str">
        <f t="shared" si="7"/>
        <v/>
      </c>
      <c r="E431" s="150"/>
    </row>
    <row r="432" s="144" customFormat="1" spans="1:5">
      <c r="A432" s="153" t="s">
        <v>470</v>
      </c>
      <c r="B432" s="155"/>
      <c r="C432" s="155"/>
      <c r="D432" s="152" t="str">
        <f t="shared" si="7"/>
        <v/>
      </c>
      <c r="E432" s="150"/>
    </row>
    <row r="433" s="144" customFormat="1" spans="1:5">
      <c r="A433" s="153" t="s">
        <v>471</v>
      </c>
      <c r="B433" s="155"/>
      <c r="C433" s="155"/>
      <c r="D433" s="152" t="str">
        <f t="shared" si="7"/>
        <v/>
      </c>
      <c r="E433" s="150"/>
    </row>
    <row r="434" s="144" customFormat="1" spans="1:5">
      <c r="A434" s="153" t="s">
        <v>472</v>
      </c>
      <c r="B434" s="155"/>
      <c r="C434" s="155"/>
      <c r="D434" s="152" t="str">
        <f t="shared" si="7"/>
        <v/>
      </c>
      <c r="E434" s="150"/>
    </row>
    <row r="435" s="144" customFormat="1" spans="1:5">
      <c r="A435" s="156" t="s">
        <v>473</v>
      </c>
      <c r="B435" s="155"/>
      <c r="C435" s="155"/>
      <c r="D435" s="152" t="str">
        <f t="shared" si="7"/>
        <v/>
      </c>
      <c r="E435" s="150"/>
    </row>
    <row r="436" s="144" customFormat="1" spans="1:5">
      <c r="A436" s="156" t="s">
        <v>474</v>
      </c>
      <c r="B436" s="154">
        <f>SUM(B437:B440)</f>
        <v>12571</v>
      </c>
      <c r="C436" s="154">
        <f>SUM(C437:C440)</f>
        <v>11253</v>
      </c>
      <c r="D436" s="152">
        <f t="shared" si="7"/>
        <v>-10.5</v>
      </c>
      <c r="E436" s="150"/>
    </row>
    <row r="437" s="144" customFormat="1" spans="1:5">
      <c r="A437" s="156" t="s">
        <v>456</v>
      </c>
      <c r="B437" s="155">
        <v>2294</v>
      </c>
      <c r="C437" s="155">
        <v>374</v>
      </c>
      <c r="D437" s="152">
        <f t="shared" si="7"/>
        <v>-83.7</v>
      </c>
      <c r="E437" s="150"/>
    </row>
    <row r="438" s="144" customFormat="1" spans="1:5">
      <c r="A438" s="153" t="s">
        <v>475</v>
      </c>
      <c r="B438" s="155"/>
      <c r="C438" s="155"/>
      <c r="D438" s="152" t="str">
        <f t="shared" si="7"/>
        <v/>
      </c>
      <c r="E438" s="150"/>
    </row>
    <row r="439" s="144" customFormat="1" spans="1:5">
      <c r="A439" s="153" t="s">
        <v>476</v>
      </c>
      <c r="B439" s="155">
        <v>10277</v>
      </c>
      <c r="C439" s="155">
        <v>9321</v>
      </c>
      <c r="D439" s="152">
        <f t="shared" si="7"/>
        <v>-9.3</v>
      </c>
      <c r="E439" s="150"/>
    </row>
    <row r="440" s="144" customFormat="1" spans="1:5">
      <c r="A440" s="153" t="s">
        <v>477</v>
      </c>
      <c r="B440" s="155"/>
      <c r="C440" s="155">
        <v>1558</v>
      </c>
      <c r="D440" s="152" t="str">
        <f t="shared" si="7"/>
        <v/>
      </c>
      <c r="E440" s="150"/>
    </row>
    <row r="441" s="144" customFormat="1" spans="1:5">
      <c r="A441" s="156" t="s">
        <v>478</v>
      </c>
      <c r="B441" s="154">
        <f>SUM(B442:B445)</f>
        <v>0</v>
      </c>
      <c r="C441" s="154">
        <f>SUM(C442:C445)</f>
        <v>0</v>
      </c>
      <c r="D441" s="152" t="str">
        <f t="shared" si="7"/>
        <v/>
      </c>
      <c r="E441" s="150"/>
    </row>
    <row r="442" s="144" customFormat="1" spans="1:5">
      <c r="A442" s="156" t="s">
        <v>479</v>
      </c>
      <c r="B442" s="155"/>
      <c r="C442" s="155"/>
      <c r="D442" s="152" t="str">
        <f t="shared" si="7"/>
        <v/>
      </c>
      <c r="E442" s="150"/>
    </row>
    <row r="443" s="144" customFormat="1" spans="1:5">
      <c r="A443" s="156" t="s">
        <v>480</v>
      </c>
      <c r="B443" s="155"/>
      <c r="C443" s="155"/>
      <c r="D443" s="152" t="str">
        <f t="shared" si="7"/>
        <v/>
      </c>
      <c r="E443" s="150"/>
    </row>
    <row r="444" s="144" customFormat="1" spans="1:5">
      <c r="A444" s="156" t="s">
        <v>481</v>
      </c>
      <c r="B444" s="155"/>
      <c r="C444" s="155"/>
      <c r="D444" s="152" t="str">
        <f t="shared" si="7"/>
        <v/>
      </c>
      <c r="E444" s="150"/>
    </row>
    <row r="445" s="144" customFormat="1" spans="1:5">
      <c r="A445" s="156" t="s">
        <v>482</v>
      </c>
      <c r="B445" s="155"/>
      <c r="C445" s="155"/>
      <c r="D445" s="152" t="str">
        <f t="shared" si="7"/>
        <v/>
      </c>
      <c r="E445" s="150"/>
    </row>
    <row r="446" s="144" customFormat="1" spans="1:5">
      <c r="A446" s="153" t="s">
        <v>483</v>
      </c>
      <c r="B446" s="154">
        <f>SUM(B447:B452)</f>
        <v>0</v>
      </c>
      <c r="C446" s="154">
        <f>SUM(C447:C452)</f>
        <v>0</v>
      </c>
      <c r="D446" s="152" t="str">
        <f t="shared" si="7"/>
        <v/>
      </c>
      <c r="E446" s="150"/>
    </row>
    <row r="447" s="144" customFormat="1" spans="1:5">
      <c r="A447" s="153" t="s">
        <v>456</v>
      </c>
      <c r="B447" s="155"/>
      <c r="C447" s="155"/>
      <c r="D447" s="152" t="str">
        <f t="shared" si="7"/>
        <v/>
      </c>
      <c r="E447" s="150"/>
    </row>
    <row r="448" s="144" customFormat="1" spans="1:5">
      <c r="A448" s="156" t="s">
        <v>484</v>
      </c>
      <c r="B448" s="155"/>
      <c r="C448" s="155"/>
      <c r="D448" s="152" t="str">
        <f t="shared" si="7"/>
        <v/>
      </c>
      <c r="E448" s="150"/>
    </row>
    <row r="449" s="144" customFormat="1" spans="1:5">
      <c r="A449" s="156" t="s">
        <v>485</v>
      </c>
      <c r="B449" s="155"/>
      <c r="C449" s="155"/>
      <c r="D449" s="152" t="str">
        <f t="shared" si="7"/>
        <v/>
      </c>
      <c r="E449" s="150"/>
    </row>
    <row r="450" s="144" customFormat="1" spans="1:5">
      <c r="A450" s="156" t="s">
        <v>486</v>
      </c>
      <c r="B450" s="155"/>
      <c r="C450" s="155"/>
      <c r="D450" s="152" t="str">
        <f t="shared" si="7"/>
        <v/>
      </c>
      <c r="E450" s="150"/>
    </row>
    <row r="451" s="144" customFormat="1" spans="1:5">
      <c r="A451" s="153" t="s">
        <v>487</v>
      </c>
      <c r="B451" s="155"/>
      <c r="C451" s="155"/>
      <c r="D451" s="152" t="str">
        <f t="shared" ref="D451:D514" si="8">IF(B451=0,"",ROUND((C451/B451-1)*100,1))</f>
        <v/>
      </c>
      <c r="E451" s="150"/>
    </row>
    <row r="452" s="144" customFormat="1" spans="1:5">
      <c r="A452" s="153" t="s">
        <v>488</v>
      </c>
      <c r="B452" s="155"/>
      <c r="C452" s="155"/>
      <c r="D452" s="152" t="str">
        <f t="shared" si="8"/>
        <v/>
      </c>
      <c r="E452" s="150"/>
    </row>
    <row r="453" s="144" customFormat="1" spans="1:5">
      <c r="A453" s="153" t="s">
        <v>489</v>
      </c>
      <c r="B453" s="154">
        <f>SUM(B454:B456)</f>
        <v>0</v>
      </c>
      <c r="C453" s="154">
        <f>SUM(C454:C456)</f>
        <v>0</v>
      </c>
      <c r="D453" s="152" t="str">
        <f t="shared" si="8"/>
        <v/>
      </c>
      <c r="E453" s="150"/>
    </row>
    <row r="454" s="144" customFormat="1" spans="1:5">
      <c r="A454" s="156" t="s">
        <v>490</v>
      </c>
      <c r="B454" s="155"/>
      <c r="C454" s="155"/>
      <c r="D454" s="152" t="str">
        <f t="shared" si="8"/>
        <v/>
      </c>
      <c r="E454" s="150"/>
    </row>
    <row r="455" s="144" customFormat="1" spans="1:5">
      <c r="A455" s="156" t="s">
        <v>491</v>
      </c>
      <c r="B455" s="155"/>
      <c r="C455" s="155"/>
      <c r="D455" s="152" t="str">
        <f t="shared" si="8"/>
        <v/>
      </c>
      <c r="E455" s="150"/>
    </row>
    <row r="456" s="144" customFormat="1" spans="1:5">
      <c r="A456" s="156" t="s">
        <v>492</v>
      </c>
      <c r="B456" s="155"/>
      <c r="C456" s="155"/>
      <c r="D456" s="152" t="str">
        <f t="shared" si="8"/>
        <v/>
      </c>
      <c r="E456" s="150"/>
    </row>
    <row r="457" s="144" customFormat="1" spans="1:5">
      <c r="A457" s="150" t="s">
        <v>493</v>
      </c>
      <c r="B457" s="154">
        <f>SUM(B458:B459)</f>
        <v>0</v>
      </c>
      <c r="C457" s="154">
        <f>SUM(C458:C459)</f>
        <v>0</v>
      </c>
      <c r="D457" s="152" t="str">
        <f t="shared" si="8"/>
        <v/>
      </c>
      <c r="E457" s="150"/>
    </row>
    <row r="458" s="144" customFormat="1" spans="1:5">
      <c r="A458" s="156" t="s">
        <v>494</v>
      </c>
      <c r="B458" s="155"/>
      <c r="C458" s="155"/>
      <c r="D458" s="152" t="str">
        <f t="shared" si="8"/>
        <v/>
      </c>
      <c r="E458" s="150"/>
    </row>
    <row r="459" s="144" customFormat="1" spans="1:5">
      <c r="A459" s="156" t="s">
        <v>495</v>
      </c>
      <c r="B459" s="155"/>
      <c r="C459" s="155"/>
      <c r="D459" s="152" t="str">
        <f t="shared" si="8"/>
        <v/>
      </c>
      <c r="E459" s="150"/>
    </row>
    <row r="460" s="144" customFormat="1" spans="1:5">
      <c r="A460" s="153" t="s">
        <v>496</v>
      </c>
      <c r="B460" s="154">
        <f>SUM(B461:B464)</f>
        <v>0</v>
      </c>
      <c r="C460" s="154">
        <f>SUM(C461:C464)</f>
        <v>0</v>
      </c>
      <c r="D460" s="152" t="str">
        <f t="shared" si="8"/>
        <v/>
      </c>
      <c r="E460" s="150"/>
    </row>
    <row r="461" s="144" customFormat="1" spans="1:5">
      <c r="A461" s="153" t="s">
        <v>497</v>
      </c>
      <c r="B461" s="155"/>
      <c r="C461" s="155"/>
      <c r="D461" s="152" t="str">
        <f t="shared" si="8"/>
        <v/>
      </c>
      <c r="E461" s="150"/>
    </row>
    <row r="462" s="144" customFormat="1" spans="1:5">
      <c r="A462" s="156" t="s">
        <v>498</v>
      </c>
      <c r="B462" s="155"/>
      <c r="C462" s="155"/>
      <c r="D462" s="152" t="str">
        <f t="shared" si="8"/>
        <v/>
      </c>
      <c r="E462" s="150"/>
    </row>
    <row r="463" s="144" customFormat="1" spans="1:5">
      <c r="A463" s="156" t="s">
        <v>499</v>
      </c>
      <c r="B463" s="155"/>
      <c r="C463" s="155"/>
      <c r="D463" s="152" t="str">
        <f t="shared" si="8"/>
        <v/>
      </c>
      <c r="E463" s="150"/>
    </row>
    <row r="464" s="144" customFormat="1" spans="1:5">
      <c r="A464" s="156" t="s">
        <v>500</v>
      </c>
      <c r="B464" s="155"/>
      <c r="C464" s="155"/>
      <c r="D464" s="152" t="str">
        <f t="shared" si="8"/>
        <v/>
      </c>
      <c r="E464" s="150"/>
    </row>
    <row r="465" s="144" customFormat="1" spans="1:5">
      <c r="A465" s="150" t="s">
        <v>1212</v>
      </c>
      <c r="B465" s="154">
        <f>SUM(B466,B482,B490,B501,B510,B517,)</f>
        <v>0</v>
      </c>
      <c r="C465" s="154">
        <f>SUM(C466,C482,C490,C501,C510,C517,)</f>
        <v>0</v>
      </c>
      <c r="D465" s="152" t="str">
        <f t="shared" si="8"/>
        <v/>
      </c>
      <c r="E465" s="150"/>
    </row>
    <row r="466" s="144" customFormat="1" spans="1:5">
      <c r="A466" s="150" t="s">
        <v>1213</v>
      </c>
      <c r="B466" s="154">
        <f>SUM(B467:B481)</f>
        <v>0</v>
      </c>
      <c r="C466" s="154">
        <f>SUM(C467:C481)</f>
        <v>0</v>
      </c>
      <c r="D466" s="152" t="str">
        <f t="shared" si="8"/>
        <v/>
      </c>
      <c r="E466" s="150"/>
    </row>
    <row r="467" s="144" customFormat="1" spans="1:5">
      <c r="A467" s="150" t="s">
        <v>162</v>
      </c>
      <c r="B467" s="155"/>
      <c r="C467" s="155"/>
      <c r="D467" s="152" t="str">
        <f t="shared" si="8"/>
        <v/>
      </c>
      <c r="E467" s="150"/>
    </row>
    <row r="468" s="144" customFormat="1" spans="1:5">
      <c r="A468" s="150" t="s">
        <v>163</v>
      </c>
      <c r="B468" s="155"/>
      <c r="C468" s="155"/>
      <c r="D468" s="152" t="str">
        <f t="shared" si="8"/>
        <v/>
      </c>
      <c r="E468" s="150"/>
    </row>
    <row r="469" s="144" customFormat="1" spans="1:5">
      <c r="A469" s="150" t="s">
        <v>164</v>
      </c>
      <c r="B469" s="155"/>
      <c r="C469" s="155"/>
      <c r="D469" s="152" t="str">
        <f t="shared" si="8"/>
        <v/>
      </c>
      <c r="E469" s="150"/>
    </row>
    <row r="470" s="144" customFormat="1" spans="1:5">
      <c r="A470" s="150" t="s">
        <v>503</v>
      </c>
      <c r="B470" s="155"/>
      <c r="C470" s="155"/>
      <c r="D470" s="152" t="str">
        <f t="shared" si="8"/>
        <v/>
      </c>
      <c r="E470" s="150"/>
    </row>
    <row r="471" s="144" customFormat="1" spans="1:5">
      <c r="A471" s="150" t="s">
        <v>504</v>
      </c>
      <c r="B471" s="155"/>
      <c r="C471" s="155"/>
      <c r="D471" s="152" t="str">
        <f t="shared" si="8"/>
        <v/>
      </c>
      <c r="E471" s="150"/>
    </row>
    <row r="472" s="144" customFormat="1" spans="1:5">
      <c r="A472" s="150" t="s">
        <v>505</v>
      </c>
      <c r="B472" s="155"/>
      <c r="C472" s="155"/>
      <c r="D472" s="152" t="str">
        <f t="shared" si="8"/>
        <v/>
      </c>
      <c r="E472" s="150"/>
    </row>
    <row r="473" s="144" customFormat="1" spans="1:5">
      <c r="A473" s="150" t="s">
        <v>506</v>
      </c>
      <c r="B473" s="155"/>
      <c r="C473" s="155"/>
      <c r="D473" s="152" t="str">
        <f t="shared" si="8"/>
        <v/>
      </c>
      <c r="E473" s="150"/>
    </row>
    <row r="474" s="144" customFormat="1" spans="1:5">
      <c r="A474" s="150" t="s">
        <v>507</v>
      </c>
      <c r="B474" s="155"/>
      <c r="C474" s="155"/>
      <c r="D474" s="152" t="str">
        <f t="shared" si="8"/>
        <v/>
      </c>
      <c r="E474" s="150"/>
    </row>
    <row r="475" s="144" customFormat="1" spans="1:5">
      <c r="A475" s="150" t="s">
        <v>508</v>
      </c>
      <c r="B475" s="155"/>
      <c r="C475" s="155"/>
      <c r="D475" s="152" t="str">
        <f t="shared" si="8"/>
        <v/>
      </c>
      <c r="E475" s="150"/>
    </row>
    <row r="476" s="144" customFormat="1" spans="1:5">
      <c r="A476" s="150" t="s">
        <v>1214</v>
      </c>
      <c r="B476" s="155"/>
      <c r="C476" s="155"/>
      <c r="D476" s="152" t="str">
        <f t="shared" si="8"/>
        <v/>
      </c>
      <c r="E476" s="150"/>
    </row>
    <row r="477" s="144" customFormat="1" spans="1:5">
      <c r="A477" s="150" t="s">
        <v>510</v>
      </c>
      <c r="B477" s="155"/>
      <c r="C477" s="155"/>
      <c r="D477" s="152" t="str">
        <f t="shared" si="8"/>
        <v/>
      </c>
      <c r="E477" s="150"/>
    </row>
    <row r="478" s="144" customFormat="1" spans="1:5">
      <c r="A478" s="150" t="s">
        <v>1215</v>
      </c>
      <c r="B478" s="155"/>
      <c r="C478" s="155"/>
      <c r="D478" s="152" t="str">
        <f t="shared" si="8"/>
        <v/>
      </c>
      <c r="E478" s="150"/>
    </row>
    <row r="479" s="144" customFormat="1" spans="1:5">
      <c r="A479" s="170" t="s">
        <v>1216</v>
      </c>
      <c r="B479" s="155"/>
      <c r="C479" s="155"/>
      <c r="D479" s="152" t="str">
        <f t="shared" si="8"/>
        <v/>
      </c>
      <c r="E479" s="150"/>
    </row>
    <row r="480" s="144" customFormat="1" spans="1:5">
      <c r="A480" s="150" t="s">
        <v>1217</v>
      </c>
      <c r="B480" s="155"/>
      <c r="C480" s="155"/>
      <c r="D480" s="152" t="str">
        <f t="shared" si="8"/>
        <v/>
      </c>
      <c r="E480" s="150"/>
    </row>
    <row r="481" s="144" customFormat="1" spans="1:5">
      <c r="A481" s="150" t="s">
        <v>1218</v>
      </c>
      <c r="B481" s="155"/>
      <c r="C481" s="155"/>
      <c r="D481" s="152" t="str">
        <f t="shared" si="8"/>
        <v/>
      </c>
      <c r="E481" s="150"/>
    </row>
    <row r="482" s="144" customFormat="1" spans="1:5">
      <c r="A482" s="150" t="s">
        <v>513</v>
      </c>
      <c r="B482" s="154">
        <f>SUM(B483:B489)</f>
        <v>0</v>
      </c>
      <c r="C482" s="154">
        <f>SUM(C483:C489)</f>
        <v>0</v>
      </c>
      <c r="D482" s="152" t="str">
        <f t="shared" si="8"/>
        <v/>
      </c>
      <c r="E482" s="150"/>
    </row>
    <row r="483" s="144" customFormat="1" spans="1:5">
      <c r="A483" s="150" t="s">
        <v>162</v>
      </c>
      <c r="B483" s="155"/>
      <c r="C483" s="155"/>
      <c r="D483" s="152" t="str">
        <f t="shared" si="8"/>
        <v/>
      </c>
      <c r="E483" s="150"/>
    </row>
    <row r="484" s="144" customFormat="1" spans="1:5">
      <c r="A484" s="150" t="s">
        <v>163</v>
      </c>
      <c r="B484" s="155"/>
      <c r="C484" s="155"/>
      <c r="D484" s="152" t="str">
        <f t="shared" si="8"/>
        <v/>
      </c>
      <c r="E484" s="150"/>
    </row>
    <row r="485" s="144" customFormat="1" spans="1:5">
      <c r="A485" s="150" t="s">
        <v>164</v>
      </c>
      <c r="B485" s="155"/>
      <c r="C485" s="155"/>
      <c r="D485" s="152" t="str">
        <f t="shared" si="8"/>
        <v/>
      </c>
      <c r="E485" s="150"/>
    </row>
    <row r="486" s="144" customFormat="1" spans="1:5">
      <c r="A486" s="150" t="s">
        <v>514</v>
      </c>
      <c r="B486" s="155"/>
      <c r="C486" s="155"/>
      <c r="D486" s="152" t="str">
        <f t="shared" si="8"/>
        <v/>
      </c>
      <c r="E486" s="150"/>
    </row>
    <row r="487" s="144" customFormat="1" spans="1:5">
      <c r="A487" s="150" t="s">
        <v>515</v>
      </c>
      <c r="B487" s="155"/>
      <c r="C487" s="155"/>
      <c r="D487" s="152" t="str">
        <f t="shared" si="8"/>
        <v/>
      </c>
      <c r="E487" s="150"/>
    </row>
    <row r="488" s="144" customFormat="1" spans="1:5">
      <c r="A488" s="150" t="s">
        <v>516</v>
      </c>
      <c r="B488" s="155"/>
      <c r="C488" s="155"/>
      <c r="D488" s="152" t="str">
        <f t="shared" si="8"/>
        <v/>
      </c>
      <c r="E488" s="150"/>
    </row>
    <row r="489" s="144" customFormat="1" spans="1:5">
      <c r="A489" s="150" t="s">
        <v>517</v>
      </c>
      <c r="B489" s="155"/>
      <c r="C489" s="155"/>
      <c r="D489" s="152" t="str">
        <f t="shared" si="8"/>
        <v/>
      </c>
      <c r="E489" s="150"/>
    </row>
    <row r="490" s="144" customFormat="1" spans="1:5">
      <c r="A490" s="150" t="s">
        <v>518</v>
      </c>
      <c r="B490" s="154">
        <f>SUM(B491:B500)</f>
        <v>0</v>
      </c>
      <c r="C490" s="154">
        <f>SUM(C491:C500)</f>
        <v>0</v>
      </c>
      <c r="D490" s="152" t="str">
        <f t="shared" si="8"/>
        <v/>
      </c>
      <c r="E490" s="150"/>
    </row>
    <row r="491" s="144" customFormat="1" spans="1:5">
      <c r="A491" s="150" t="s">
        <v>162</v>
      </c>
      <c r="B491" s="155"/>
      <c r="C491" s="155"/>
      <c r="D491" s="152" t="str">
        <f t="shared" si="8"/>
        <v/>
      </c>
      <c r="E491" s="150"/>
    </row>
    <row r="492" s="144" customFormat="1" spans="1:5">
      <c r="A492" s="150" t="s">
        <v>163</v>
      </c>
      <c r="B492" s="155"/>
      <c r="C492" s="155"/>
      <c r="D492" s="152" t="str">
        <f t="shared" si="8"/>
        <v/>
      </c>
      <c r="E492" s="150"/>
    </row>
    <row r="493" s="144" customFormat="1" spans="1:5">
      <c r="A493" s="150" t="s">
        <v>164</v>
      </c>
      <c r="B493" s="155"/>
      <c r="C493" s="155"/>
      <c r="D493" s="152" t="str">
        <f t="shared" si="8"/>
        <v/>
      </c>
      <c r="E493" s="150"/>
    </row>
    <row r="494" s="144" customFormat="1" spans="1:5">
      <c r="A494" s="150" t="s">
        <v>519</v>
      </c>
      <c r="B494" s="155"/>
      <c r="C494" s="155"/>
      <c r="D494" s="152" t="str">
        <f t="shared" si="8"/>
        <v/>
      </c>
      <c r="E494" s="150"/>
    </row>
    <row r="495" s="144" customFormat="1" spans="1:5">
      <c r="A495" s="150" t="s">
        <v>520</v>
      </c>
      <c r="B495" s="155"/>
      <c r="C495" s="155"/>
      <c r="D495" s="152" t="str">
        <f t="shared" si="8"/>
        <v/>
      </c>
      <c r="E495" s="150"/>
    </row>
    <row r="496" s="144" customFormat="1" spans="1:5">
      <c r="A496" s="150" t="s">
        <v>521</v>
      </c>
      <c r="B496" s="155"/>
      <c r="C496" s="155"/>
      <c r="D496" s="152" t="str">
        <f t="shared" si="8"/>
        <v/>
      </c>
      <c r="E496" s="150"/>
    </row>
    <row r="497" s="144" customFormat="1" spans="1:5">
      <c r="A497" s="150" t="s">
        <v>522</v>
      </c>
      <c r="B497" s="155"/>
      <c r="C497" s="155"/>
      <c r="D497" s="152" t="str">
        <f t="shared" si="8"/>
        <v/>
      </c>
      <c r="E497" s="150"/>
    </row>
    <row r="498" s="144" customFormat="1" spans="1:5">
      <c r="A498" s="150" t="s">
        <v>523</v>
      </c>
      <c r="B498" s="155"/>
      <c r="C498" s="155"/>
      <c r="D498" s="152" t="str">
        <f t="shared" si="8"/>
        <v/>
      </c>
      <c r="E498" s="150"/>
    </row>
    <row r="499" s="144" customFormat="1" spans="1:5">
      <c r="A499" s="150" t="s">
        <v>524</v>
      </c>
      <c r="B499" s="155"/>
      <c r="C499" s="155"/>
      <c r="D499" s="152" t="str">
        <f t="shared" si="8"/>
        <v/>
      </c>
      <c r="E499" s="150"/>
    </row>
    <row r="500" s="144" customFormat="1" spans="1:5">
      <c r="A500" s="150" t="s">
        <v>525</v>
      </c>
      <c r="B500" s="155"/>
      <c r="C500" s="155"/>
      <c r="D500" s="152" t="str">
        <f t="shared" si="8"/>
        <v/>
      </c>
      <c r="E500" s="150"/>
    </row>
    <row r="501" s="144" customFormat="1" spans="1:5">
      <c r="A501" s="150" t="s">
        <v>1219</v>
      </c>
      <c r="B501" s="154">
        <f>SUM(B502:B509)</f>
        <v>0</v>
      </c>
      <c r="C501" s="154">
        <f>SUM(C502:C509)</f>
        <v>0</v>
      </c>
      <c r="D501" s="152" t="str">
        <f t="shared" si="8"/>
        <v/>
      </c>
      <c r="E501" s="150"/>
    </row>
    <row r="502" s="144" customFormat="1" spans="1:5">
      <c r="A502" s="170" t="s">
        <v>162</v>
      </c>
      <c r="B502" s="155"/>
      <c r="C502" s="155"/>
      <c r="D502" s="152" t="str">
        <f t="shared" si="8"/>
        <v/>
      </c>
      <c r="E502" s="150"/>
    </row>
    <row r="503" s="144" customFormat="1" spans="1:5">
      <c r="A503" s="170" t="s">
        <v>1220</v>
      </c>
      <c r="B503" s="155"/>
      <c r="C503" s="155"/>
      <c r="D503" s="152" t="str">
        <f t="shared" si="8"/>
        <v/>
      </c>
      <c r="E503" s="150"/>
    </row>
    <row r="504" s="144" customFormat="1" spans="1:5">
      <c r="A504" s="170" t="s">
        <v>164</v>
      </c>
      <c r="B504" s="155"/>
      <c r="C504" s="155"/>
      <c r="D504" s="152" t="str">
        <f t="shared" si="8"/>
        <v/>
      </c>
      <c r="E504" s="150"/>
    </row>
    <row r="505" s="144" customFormat="1" spans="1:5">
      <c r="A505" s="170" t="s">
        <v>530</v>
      </c>
      <c r="B505" s="155"/>
      <c r="C505" s="155"/>
      <c r="D505" s="152" t="str">
        <f t="shared" si="8"/>
        <v/>
      </c>
      <c r="E505" s="150"/>
    </row>
    <row r="506" s="144" customFormat="1" spans="1:5">
      <c r="A506" s="170" t="s">
        <v>531</v>
      </c>
      <c r="B506" s="155"/>
      <c r="C506" s="155"/>
      <c r="D506" s="152" t="str">
        <f t="shared" si="8"/>
        <v/>
      </c>
      <c r="E506" s="150"/>
    </row>
    <row r="507" s="144" customFormat="1" spans="1:5">
      <c r="A507" s="170" t="s">
        <v>532</v>
      </c>
      <c r="B507" s="155"/>
      <c r="C507" s="155"/>
      <c r="D507" s="152" t="str">
        <f t="shared" si="8"/>
        <v/>
      </c>
      <c r="E507" s="150"/>
    </row>
    <row r="508" s="144" customFormat="1" spans="1:5">
      <c r="A508" s="170" t="s">
        <v>529</v>
      </c>
      <c r="B508" s="155"/>
      <c r="C508" s="155"/>
      <c r="D508" s="152" t="str">
        <f t="shared" si="8"/>
        <v/>
      </c>
      <c r="E508" s="150"/>
    </row>
    <row r="509" s="144" customFormat="1" spans="1:5">
      <c r="A509" s="170" t="s">
        <v>1221</v>
      </c>
      <c r="B509" s="155"/>
      <c r="C509" s="155"/>
      <c r="D509" s="152" t="str">
        <f t="shared" si="8"/>
        <v/>
      </c>
      <c r="E509" s="150"/>
    </row>
    <row r="510" s="144" customFormat="1" spans="1:5">
      <c r="A510" s="170" t="s">
        <v>1222</v>
      </c>
      <c r="B510" s="154">
        <f>SUM(B511:B516)</f>
        <v>0</v>
      </c>
      <c r="C510" s="154">
        <f>SUM(C511:C516)</f>
        <v>0</v>
      </c>
      <c r="D510" s="152" t="str">
        <f t="shared" si="8"/>
        <v/>
      </c>
      <c r="E510" s="150"/>
    </row>
    <row r="511" s="144" customFormat="1" spans="1:5">
      <c r="A511" s="170" t="s">
        <v>162</v>
      </c>
      <c r="B511" s="155"/>
      <c r="C511" s="155"/>
      <c r="D511" s="152" t="str">
        <f t="shared" si="8"/>
        <v/>
      </c>
      <c r="E511" s="150"/>
    </row>
    <row r="512" s="144" customFormat="1" spans="1:5">
      <c r="A512" s="170" t="s">
        <v>163</v>
      </c>
      <c r="B512" s="155"/>
      <c r="C512" s="155"/>
      <c r="D512" s="152" t="str">
        <f t="shared" si="8"/>
        <v/>
      </c>
      <c r="E512" s="150"/>
    </row>
    <row r="513" s="144" customFormat="1" spans="1:5">
      <c r="A513" s="170" t="s">
        <v>164</v>
      </c>
      <c r="B513" s="155"/>
      <c r="C513" s="155"/>
      <c r="D513" s="152" t="str">
        <f t="shared" si="8"/>
        <v/>
      </c>
      <c r="E513" s="150"/>
    </row>
    <row r="514" s="144" customFormat="1" spans="1:5">
      <c r="A514" s="170" t="s">
        <v>527</v>
      </c>
      <c r="B514" s="155"/>
      <c r="C514" s="155"/>
      <c r="D514" s="152" t="str">
        <f t="shared" si="8"/>
        <v/>
      </c>
      <c r="E514" s="150"/>
    </row>
    <row r="515" s="144" customFormat="1" spans="1:5">
      <c r="A515" s="170" t="s">
        <v>528</v>
      </c>
      <c r="B515" s="155"/>
      <c r="C515" s="155"/>
      <c r="D515" s="152" t="str">
        <f t="shared" ref="D515:D578" si="9">IF(B515=0,"",ROUND((C515/B515-1)*100,1))</f>
        <v/>
      </c>
      <c r="E515" s="150"/>
    </row>
    <row r="516" s="144" customFormat="1" spans="1:5">
      <c r="A516" s="170" t="s">
        <v>1223</v>
      </c>
      <c r="B516" s="155"/>
      <c r="C516" s="155"/>
      <c r="D516" s="152" t="str">
        <f t="shared" si="9"/>
        <v/>
      </c>
      <c r="E516" s="150"/>
    </row>
    <row r="517" s="144" customFormat="1" spans="1:5">
      <c r="A517" s="150" t="s">
        <v>534</v>
      </c>
      <c r="B517" s="154">
        <f>SUM(B518:B520)</f>
        <v>0</v>
      </c>
      <c r="C517" s="154">
        <f>SUM(C518:C520)</f>
        <v>0</v>
      </c>
      <c r="D517" s="152" t="str">
        <f t="shared" si="9"/>
        <v/>
      </c>
      <c r="E517" s="150"/>
    </row>
    <row r="518" s="144" customFormat="1" spans="1:5">
      <c r="A518" s="150" t="s">
        <v>535</v>
      </c>
      <c r="B518" s="155"/>
      <c r="C518" s="155"/>
      <c r="D518" s="152" t="str">
        <f t="shared" si="9"/>
        <v/>
      </c>
      <c r="E518" s="150"/>
    </row>
    <row r="519" s="144" customFormat="1" spans="1:5">
      <c r="A519" s="150" t="s">
        <v>536</v>
      </c>
      <c r="B519" s="155"/>
      <c r="C519" s="155"/>
      <c r="D519" s="152" t="str">
        <f t="shared" si="9"/>
        <v/>
      </c>
      <c r="E519" s="150"/>
    </row>
    <row r="520" s="144" customFormat="1" spans="1:5">
      <c r="A520" s="150" t="s">
        <v>537</v>
      </c>
      <c r="B520" s="155"/>
      <c r="C520" s="155"/>
      <c r="D520" s="152" t="str">
        <f t="shared" si="9"/>
        <v/>
      </c>
      <c r="E520" s="150"/>
    </row>
    <row r="521" s="144" customFormat="1" spans="1:5">
      <c r="A521" s="150" t="s">
        <v>538</v>
      </c>
      <c r="B521" s="154">
        <f>SUM(B522,B536,B544,B546,B555,B559,B569,B577,B584,B591,B600,B605,B608,B611,B614,B617,B620,B624,B629,B637,)</f>
        <v>3991</v>
      </c>
      <c r="C521" s="154">
        <f>SUM(C522,C536,C544,C546,C555,C559,C569,C577,C584,C591,C600,C605,C608,C611,C614,C617,C620,C624,C629,C637,)</f>
        <v>5477</v>
      </c>
      <c r="D521" s="152">
        <f t="shared" si="9"/>
        <v>37.2</v>
      </c>
      <c r="E521" s="150"/>
    </row>
    <row r="522" s="144" customFormat="1" spans="1:5">
      <c r="A522" s="150" t="s">
        <v>539</v>
      </c>
      <c r="B522" s="154">
        <f>SUM(B523:B535)</f>
        <v>1732</v>
      </c>
      <c r="C522" s="154">
        <f>SUM(C523:C535)</f>
        <v>1149</v>
      </c>
      <c r="D522" s="152">
        <f t="shared" si="9"/>
        <v>-33.7</v>
      </c>
      <c r="E522" s="150"/>
    </row>
    <row r="523" s="144" customFormat="1" spans="1:5">
      <c r="A523" s="150" t="s">
        <v>162</v>
      </c>
      <c r="B523" s="155">
        <v>1732</v>
      </c>
      <c r="C523" s="155">
        <v>338</v>
      </c>
      <c r="D523" s="152">
        <f t="shared" si="9"/>
        <v>-80.5</v>
      </c>
      <c r="E523" s="150"/>
    </row>
    <row r="524" s="144" customFormat="1" spans="1:5">
      <c r="A524" s="150" t="s">
        <v>163</v>
      </c>
      <c r="B524" s="155"/>
      <c r="C524" s="155"/>
      <c r="D524" s="152" t="str">
        <f t="shared" si="9"/>
        <v/>
      </c>
      <c r="E524" s="150"/>
    </row>
    <row r="525" s="144" customFormat="1" spans="1:5">
      <c r="A525" s="150" t="s">
        <v>164</v>
      </c>
      <c r="B525" s="155"/>
      <c r="C525" s="155"/>
      <c r="D525" s="152" t="str">
        <f t="shared" si="9"/>
        <v/>
      </c>
      <c r="E525" s="150"/>
    </row>
    <row r="526" s="144" customFormat="1" spans="1:5">
      <c r="A526" s="150" t="s">
        <v>540</v>
      </c>
      <c r="B526" s="155"/>
      <c r="C526" s="155"/>
      <c r="D526" s="152" t="str">
        <f t="shared" si="9"/>
        <v/>
      </c>
      <c r="E526" s="150"/>
    </row>
    <row r="527" s="144" customFormat="1" spans="1:5">
      <c r="A527" s="150" t="s">
        <v>541</v>
      </c>
      <c r="B527" s="155"/>
      <c r="C527" s="155"/>
      <c r="D527" s="152" t="str">
        <f t="shared" si="9"/>
        <v/>
      </c>
      <c r="E527" s="150"/>
    </row>
    <row r="528" s="144" customFormat="1" spans="1:5">
      <c r="A528" s="150" t="s">
        <v>542</v>
      </c>
      <c r="B528" s="155"/>
      <c r="C528" s="155"/>
      <c r="D528" s="152" t="str">
        <f t="shared" si="9"/>
        <v/>
      </c>
      <c r="E528" s="150"/>
    </row>
    <row r="529" s="144" customFormat="1" spans="1:5">
      <c r="A529" s="150" t="s">
        <v>543</v>
      </c>
      <c r="B529" s="155"/>
      <c r="C529" s="155">
        <v>7</v>
      </c>
      <c r="D529" s="152" t="str">
        <f t="shared" si="9"/>
        <v/>
      </c>
      <c r="E529" s="150"/>
    </row>
    <row r="530" s="144" customFormat="1" spans="1:5">
      <c r="A530" s="150" t="s">
        <v>205</v>
      </c>
      <c r="B530" s="155"/>
      <c r="C530" s="155"/>
      <c r="D530" s="152" t="str">
        <f t="shared" si="9"/>
        <v/>
      </c>
      <c r="E530" s="150"/>
    </row>
    <row r="531" s="144" customFormat="1" spans="1:5">
      <c r="A531" s="150" t="s">
        <v>544</v>
      </c>
      <c r="B531" s="155"/>
      <c r="C531" s="155"/>
      <c r="D531" s="152" t="str">
        <f t="shared" si="9"/>
        <v/>
      </c>
      <c r="E531" s="150"/>
    </row>
    <row r="532" s="144" customFormat="1" spans="1:5">
      <c r="A532" s="150" t="s">
        <v>545</v>
      </c>
      <c r="B532" s="155"/>
      <c r="C532" s="155"/>
      <c r="D532" s="152" t="str">
        <f t="shared" si="9"/>
        <v/>
      </c>
      <c r="E532" s="150"/>
    </row>
    <row r="533" s="144" customFormat="1" spans="1:5">
      <c r="A533" s="150" t="s">
        <v>546</v>
      </c>
      <c r="B533" s="155"/>
      <c r="C533" s="155"/>
      <c r="D533" s="152" t="str">
        <f t="shared" si="9"/>
        <v/>
      </c>
      <c r="E533" s="150"/>
    </row>
    <row r="534" s="144" customFormat="1" spans="1:5">
      <c r="A534" s="150" t="s">
        <v>547</v>
      </c>
      <c r="B534" s="155"/>
      <c r="C534" s="155"/>
      <c r="D534" s="152" t="str">
        <f t="shared" si="9"/>
        <v/>
      </c>
      <c r="E534" s="150"/>
    </row>
    <row r="535" s="144" customFormat="1" spans="1:5">
      <c r="A535" s="150" t="s">
        <v>548</v>
      </c>
      <c r="B535" s="155"/>
      <c r="C535" s="155">
        <v>804</v>
      </c>
      <c r="D535" s="152" t="str">
        <f t="shared" si="9"/>
        <v/>
      </c>
      <c r="E535" s="150"/>
    </row>
    <row r="536" s="144" customFormat="1" spans="1:5">
      <c r="A536" s="150" t="s">
        <v>549</v>
      </c>
      <c r="B536" s="154">
        <f>SUM(B537:B543)</f>
        <v>0</v>
      </c>
      <c r="C536" s="154">
        <f>SUM(C537:C543)</f>
        <v>0</v>
      </c>
      <c r="D536" s="152" t="str">
        <f t="shared" si="9"/>
        <v/>
      </c>
      <c r="E536" s="150"/>
    </row>
    <row r="537" s="144" customFormat="1" spans="1:5">
      <c r="A537" s="150" t="s">
        <v>162</v>
      </c>
      <c r="B537" s="155"/>
      <c r="C537" s="155"/>
      <c r="D537" s="152" t="str">
        <f t="shared" si="9"/>
        <v/>
      </c>
      <c r="E537" s="150"/>
    </row>
    <row r="538" s="144" customFormat="1" spans="1:5">
      <c r="A538" s="150" t="s">
        <v>163</v>
      </c>
      <c r="B538" s="155"/>
      <c r="C538" s="155"/>
      <c r="D538" s="152" t="str">
        <f t="shared" si="9"/>
        <v/>
      </c>
      <c r="E538" s="150"/>
    </row>
    <row r="539" s="144" customFormat="1" spans="1:5">
      <c r="A539" s="150" t="s">
        <v>164</v>
      </c>
      <c r="B539" s="155"/>
      <c r="C539" s="155"/>
      <c r="D539" s="152" t="str">
        <f t="shared" si="9"/>
        <v/>
      </c>
      <c r="E539" s="150"/>
    </row>
    <row r="540" s="144" customFormat="1" spans="1:5">
      <c r="A540" s="150" t="s">
        <v>552</v>
      </c>
      <c r="B540" s="155"/>
      <c r="C540" s="155"/>
      <c r="D540" s="152" t="str">
        <f t="shared" si="9"/>
        <v/>
      </c>
      <c r="E540" s="150"/>
    </row>
    <row r="541" s="144" customFormat="1" spans="1:5">
      <c r="A541" s="150" t="s">
        <v>553</v>
      </c>
      <c r="B541" s="155"/>
      <c r="C541" s="155"/>
      <c r="D541" s="152" t="str">
        <f t="shared" si="9"/>
        <v/>
      </c>
      <c r="E541" s="150"/>
    </row>
    <row r="542" s="144" customFormat="1" spans="1:5">
      <c r="A542" s="150" t="s">
        <v>554</v>
      </c>
      <c r="B542" s="155"/>
      <c r="C542" s="155"/>
      <c r="D542" s="152" t="str">
        <f t="shared" si="9"/>
        <v/>
      </c>
      <c r="E542" s="150"/>
    </row>
    <row r="543" s="144" customFormat="1" spans="1:5">
      <c r="A543" s="150" t="s">
        <v>556</v>
      </c>
      <c r="B543" s="155"/>
      <c r="C543" s="155"/>
      <c r="D543" s="152" t="str">
        <f t="shared" si="9"/>
        <v/>
      </c>
      <c r="E543" s="150"/>
    </row>
    <row r="544" s="144" customFormat="1" spans="1:5">
      <c r="A544" s="150" t="s">
        <v>557</v>
      </c>
      <c r="B544" s="154">
        <f>SUM(B545)</f>
        <v>0</v>
      </c>
      <c r="C544" s="154">
        <f>SUM(C545)</f>
        <v>0</v>
      </c>
      <c r="D544" s="152" t="str">
        <f t="shared" si="9"/>
        <v/>
      </c>
      <c r="E544" s="150"/>
    </row>
    <row r="545" s="144" customFormat="1" spans="1:5">
      <c r="A545" s="150" t="s">
        <v>558</v>
      </c>
      <c r="B545" s="155"/>
      <c r="C545" s="155"/>
      <c r="D545" s="152" t="str">
        <f t="shared" si="9"/>
        <v/>
      </c>
      <c r="E545" s="150"/>
    </row>
    <row r="546" s="144" customFormat="1" spans="1:5">
      <c r="A546" s="150" t="s">
        <v>559</v>
      </c>
      <c r="B546" s="154">
        <f>SUM(B547:B554)</f>
        <v>0</v>
      </c>
      <c r="C546" s="154">
        <f>SUM(C547:C554)</f>
        <v>1281</v>
      </c>
      <c r="D546" s="152" t="str">
        <f t="shared" si="9"/>
        <v/>
      </c>
      <c r="E546" s="150"/>
    </row>
    <row r="547" s="144" customFormat="1" spans="1:5">
      <c r="A547" s="150" t="s">
        <v>560</v>
      </c>
      <c r="B547" s="155"/>
      <c r="C547" s="155"/>
      <c r="D547" s="152" t="str">
        <f t="shared" si="9"/>
        <v/>
      </c>
      <c r="E547" s="150"/>
    </row>
    <row r="548" s="144" customFormat="1" spans="1:5">
      <c r="A548" s="150" t="s">
        <v>561</v>
      </c>
      <c r="B548" s="155"/>
      <c r="C548" s="155"/>
      <c r="D548" s="152" t="str">
        <f t="shared" si="9"/>
        <v/>
      </c>
      <c r="E548" s="150"/>
    </row>
    <row r="549" s="144" customFormat="1" spans="1:5">
      <c r="A549" s="150" t="s">
        <v>562</v>
      </c>
      <c r="B549" s="155"/>
      <c r="C549" s="155"/>
      <c r="D549" s="152" t="str">
        <f t="shared" si="9"/>
        <v/>
      </c>
      <c r="E549" s="150"/>
    </row>
    <row r="550" s="144" customFormat="1" spans="1:5">
      <c r="A550" s="150" t="s">
        <v>563</v>
      </c>
      <c r="B550" s="155"/>
      <c r="C550" s="155"/>
      <c r="D550" s="152" t="str">
        <f t="shared" si="9"/>
        <v/>
      </c>
      <c r="E550" s="150"/>
    </row>
    <row r="551" s="144" customFormat="1" spans="1:5">
      <c r="A551" s="150" t="s">
        <v>564</v>
      </c>
      <c r="B551" s="155"/>
      <c r="C551" s="155">
        <v>1156</v>
      </c>
      <c r="D551" s="152" t="str">
        <f t="shared" si="9"/>
        <v/>
      </c>
      <c r="E551" s="150"/>
    </row>
    <row r="552" s="144" customFormat="1" spans="1:5">
      <c r="A552" s="150" t="s">
        <v>565</v>
      </c>
      <c r="B552" s="155"/>
      <c r="C552" s="155">
        <v>125</v>
      </c>
      <c r="D552" s="152" t="str">
        <f t="shared" si="9"/>
        <v/>
      </c>
      <c r="E552" s="150"/>
    </row>
    <row r="553" s="144" customFormat="1" spans="1:5">
      <c r="A553" s="150" t="s">
        <v>566</v>
      </c>
      <c r="B553" s="155"/>
      <c r="C553" s="155"/>
      <c r="D553" s="152" t="str">
        <f t="shared" si="9"/>
        <v/>
      </c>
      <c r="E553" s="150"/>
    </row>
    <row r="554" s="144" customFormat="1" spans="1:5">
      <c r="A554" s="150" t="s">
        <v>567</v>
      </c>
      <c r="B554" s="155"/>
      <c r="C554" s="155"/>
      <c r="D554" s="152" t="str">
        <f t="shared" si="9"/>
        <v/>
      </c>
      <c r="E554" s="150"/>
    </row>
    <row r="555" s="144" customFormat="1" spans="1:5">
      <c r="A555" s="150" t="s">
        <v>568</v>
      </c>
      <c r="B555" s="154">
        <f>SUM(B556:B558)</f>
        <v>0</v>
      </c>
      <c r="C555" s="154">
        <f>SUM(C556:C558)</f>
        <v>0</v>
      </c>
      <c r="D555" s="152" t="str">
        <f t="shared" si="9"/>
        <v/>
      </c>
      <c r="E555" s="150"/>
    </row>
    <row r="556" s="144" customFormat="1" spans="1:5">
      <c r="A556" s="150" t="s">
        <v>569</v>
      </c>
      <c r="B556" s="155"/>
      <c r="C556" s="155"/>
      <c r="D556" s="152" t="str">
        <f t="shared" si="9"/>
        <v/>
      </c>
      <c r="E556" s="150"/>
    </row>
    <row r="557" s="144" customFormat="1" spans="1:5">
      <c r="A557" s="150" t="s">
        <v>570</v>
      </c>
      <c r="B557" s="155"/>
      <c r="C557" s="155"/>
      <c r="D557" s="152" t="str">
        <f t="shared" si="9"/>
        <v/>
      </c>
      <c r="E557" s="150"/>
    </row>
    <row r="558" s="144" customFormat="1" spans="1:5">
      <c r="A558" s="150" t="s">
        <v>571</v>
      </c>
      <c r="B558" s="155"/>
      <c r="C558" s="155"/>
      <c r="D558" s="152" t="str">
        <f t="shared" si="9"/>
        <v/>
      </c>
      <c r="E558" s="150"/>
    </row>
    <row r="559" s="144" customFormat="1" spans="1:5">
      <c r="A559" s="150" t="s">
        <v>572</v>
      </c>
      <c r="B559" s="154">
        <f>SUM(B560:B568)</f>
        <v>56</v>
      </c>
      <c r="C559" s="154">
        <f>SUM(C560:C568)</f>
        <v>328</v>
      </c>
      <c r="D559" s="152">
        <f t="shared" si="9"/>
        <v>485.7</v>
      </c>
      <c r="E559" s="150"/>
    </row>
    <row r="560" s="144" customFormat="1" spans="1:5">
      <c r="A560" s="150" t="s">
        <v>573</v>
      </c>
      <c r="B560" s="155"/>
      <c r="C560" s="155"/>
      <c r="D560" s="152" t="str">
        <f t="shared" si="9"/>
        <v/>
      </c>
      <c r="E560" s="150"/>
    </row>
    <row r="561" s="144" customFormat="1" spans="1:5">
      <c r="A561" s="150" t="s">
        <v>574</v>
      </c>
      <c r="B561" s="155">
        <v>56</v>
      </c>
      <c r="C561" s="155"/>
      <c r="D561" s="152">
        <f t="shared" si="9"/>
        <v>-100</v>
      </c>
      <c r="E561" s="150"/>
    </row>
    <row r="562" s="144" customFormat="1" spans="1:5">
      <c r="A562" s="150" t="s">
        <v>575</v>
      </c>
      <c r="B562" s="155"/>
      <c r="C562" s="155"/>
      <c r="D562" s="152" t="str">
        <f t="shared" si="9"/>
        <v/>
      </c>
      <c r="E562" s="150"/>
    </row>
    <row r="563" s="144" customFormat="1" spans="1:5">
      <c r="A563" s="150" t="s">
        <v>576</v>
      </c>
      <c r="B563" s="155"/>
      <c r="C563" s="155"/>
      <c r="D563" s="152" t="str">
        <f t="shared" si="9"/>
        <v/>
      </c>
      <c r="E563" s="150"/>
    </row>
    <row r="564" s="144" customFormat="1" spans="1:5">
      <c r="A564" s="150" t="s">
        <v>577</v>
      </c>
      <c r="B564" s="155"/>
      <c r="C564" s="155"/>
      <c r="D564" s="152" t="str">
        <f t="shared" si="9"/>
        <v/>
      </c>
      <c r="E564" s="150"/>
    </row>
    <row r="565" s="144" customFormat="1" spans="1:5">
      <c r="A565" s="150" t="s">
        <v>578</v>
      </c>
      <c r="B565" s="155"/>
      <c r="C565" s="155"/>
      <c r="D565" s="152" t="str">
        <f t="shared" si="9"/>
        <v/>
      </c>
      <c r="E565" s="150"/>
    </row>
    <row r="566" s="144" customFormat="1" spans="1:5">
      <c r="A566" s="150" t="s">
        <v>579</v>
      </c>
      <c r="B566" s="155"/>
      <c r="C566" s="155"/>
      <c r="D566" s="152" t="str">
        <f t="shared" si="9"/>
        <v/>
      </c>
      <c r="E566" s="150"/>
    </row>
    <row r="567" s="144" customFormat="1" spans="1:5">
      <c r="A567" s="150" t="s">
        <v>580</v>
      </c>
      <c r="B567" s="155"/>
      <c r="C567" s="155"/>
      <c r="D567" s="152" t="str">
        <f t="shared" si="9"/>
        <v/>
      </c>
      <c r="E567" s="150"/>
    </row>
    <row r="568" s="144" customFormat="1" spans="1:5">
      <c r="A568" s="150" t="s">
        <v>581</v>
      </c>
      <c r="B568" s="155"/>
      <c r="C568" s="155">
        <v>328</v>
      </c>
      <c r="D568" s="152" t="str">
        <f t="shared" si="9"/>
        <v/>
      </c>
      <c r="E568" s="150"/>
    </row>
    <row r="569" s="144" customFormat="1" spans="1:5">
      <c r="A569" s="150" t="s">
        <v>582</v>
      </c>
      <c r="B569" s="154">
        <f>SUM(B570:B576)</f>
        <v>489</v>
      </c>
      <c r="C569" s="154">
        <f>SUM(C570:C576)</f>
        <v>884</v>
      </c>
      <c r="D569" s="152">
        <f t="shared" si="9"/>
        <v>80.8</v>
      </c>
      <c r="E569" s="150"/>
    </row>
    <row r="570" s="144" customFormat="1" spans="1:5">
      <c r="A570" s="150" t="s">
        <v>583</v>
      </c>
      <c r="B570" s="155"/>
      <c r="C570" s="155"/>
      <c r="D570" s="152" t="str">
        <f t="shared" si="9"/>
        <v/>
      </c>
      <c r="E570" s="150"/>
    </row>
    <row r="571" s="144" customFormat="1" spans="1:5">
      <c r="A571" s="150" t="s">
        <v>584</v>
      </c>
      <c r="B571" s="155"/>
      <c r="C571" s="155"/>
      <c r="D571" s="152" t="str">
        <f t="shared" si="9"/>
        <v/>
      </c>
      <c r="E571" s="150"/>
    </row>
    <row r="572" s="144" customFormat="1" spans="1:5">
      <c r="A572" s="150" t="s">
        <v>585</v>
      </c>
      <c r="B572" s="155">
        <v>27</v>
      </c>
      <c r="C572" s="155">
        <v>5</v>
      </c>
      <c r="D572" s="152">
        <f t="shared" si="9"/>
        <v>-81.5</v>
      </c>
      <c r="E572" s="150"/>
    </row>
    <row r="573" s="144" customFormat="1" spans="1:5">
      <c r="A573" s="150" t="s">
        <v>586</v>
      </c>
      <c r="B573" s="155"/>
      <c r="C573" s="155"/>
      <c r="D573" s="152" t="str">
        <f t="shared" si="9"/>
        <v/>
      </c>
      <c r="E573" s="150"/>
    </row>
    <row r="574" s="144" customFormat="1" spans="1:5">
      <c r="A574" s="150" t="s">
        <v>587</v>
      </c>
      <c r="B574" s="155">
        <v>458</v>
      </c>
      <c r="C574" s="155">
        <v>850</v>
      </c>
      <c r="D574" s="152">
        <f t="shared" si="9"/>
        <v>85.6</v>
      </c>
      <c r="E574" s="150"/>
    </row>
    <row r="575" s="144" customFormat="1" spans="1:5">
      <c r="A575" s="150" t="s">
        <v>588</v>
      </c>
      <c r="B575" s="155"/>
      <c r="C575" s="155"/>
      <c r="D575" s="152" t="str">
        <f t="shared" si="9"/>
        <v/>
      </c>
      <c r="E575" s="170"/>
    </row>
    <row r="576" s="144" customFormat="1" spans="1:5">
      <c r="A576" s="150" t="s">
        <v>589</v>
      </c>
      <c r="B576" s="155">
        <v>4</v>
      </c>
      <c r="C576" s="155">
        <v>29</v>
      </c>
      <c r="D576" s="152">
        <f t="shared" si="9"/>
        <v>625</v>
      </c>
      <c r="E576" s="170"/>
    </row>
    <row r="577" s="144" customFormat="1" spans="1:5">
      <c r="A577" s="150" t="s">
        <v>590</v>
      </c>
      <c r="B577" s="154">
        <f>SUM(B578:B583)</f>
        <v>20</v>
      </c>
      <c r="C577" s="154">
        <f>SUM(C578:C583)</f>
        <v>0</v>
      </c>
      <c r="D577" s="152">
        <f t="shared" si="9"/>
        <v>-100</v>
      </c>
      <c r="E577" s="150"/>
    </row>
    <row r="578" s="144" customFormat="1" spans="1:5">
      <c r="A578" s="150" t="s">
        <v>591</v>
      </c>
      <c r="B578" s="155"/>
      <c r="C578" s="155"/>
      <c r="D578" s="152" t="str">
        <f t="shared" si="9"/>
        <v/>
      </c>
      <c r="E578" s="150"/>
    </row>
    <row r="579" s="144" customFormat="1" spans="1:5">
      <c r="A579" s="150" t="s">
        <v>592</v>
      </c>
      <c r="B579" s="155"/>
      <c r="C579" s="155"/>
      <c r="D579" s="152" t="str">
        <f t="shared" ref="D579:D642" si="10">IF(B579=0,"",ROUND((C579/B579-1)*100,1))</f>
        <v/>
      </c>
      <c r="E579" s="150"/>
    </row>
    <row r="580" s="144" customFormat="1" spans="1:5">
      <c r="A580" s="150" t="s">
        <v>593</v>
      </c>
      <c r="B580" s="155"/>
      <c r="C580" s="155"/>
      <c r="D580" s="152" t="str">
        <f t="shared" si="10"/>
        <v/>
      </c>
      <c r="E580" s="150"/>
    </row>
    <row r="581" s="144" customFormat="1" spans="1:5">
      <c r="A581" s="150" t="s">
        <v>594</v>
      </c>
      <c r="B581" s="155">
        <v>20</v>
      </c>
      <c r="C581" s="155"/>
      <c r="D581" s="152">
        <f t="shared" si="10"/>
        <v>-100</v>
      </c>
      <c r="E581" s="150"/>
    </row>
    <row r="582" s="144" customFormat="1" spans="1:5">
      <c r="A582" s="170" t="s">
        <v>227</v>
      </c>
      <c r="B582" s="155"/>
      <c r="C582" s="155"/>
      <c r="D582" s="152" t="str">
        <f t="shared" si="10"/>
        <v/>
      </c>
      <c r="E582" s="170"/>
    </row>
    <row r="583" s="144" customFormat="1" spans="1:5">
      <c r="A583" s="150" t="s">
        <v>595</v>
      </c>
      <c r="B583" s="155"/>
      <c r="C583" s="155"/>
      <c r="D583" s="152" t="str">
        <f t="shared" si="10"/>
        <v/>
      </c>
      <c r="E583" s="170"/>
    </row>
    <row r="584" s="144" customFormat="1" spans="1:5">
      <c r="A584" s="150" t="s">
        <v>596</v>
      </c>
      <c r="B584" s="154">
        <f>SUM(B585:B590)</f>
        <v>34</v>
      </c>
      <c r="C584" s="154">
        <f>SUM(C585:C590)</f>
        <v>135</v>
      </c>
      <c r="D584" s="152">
        <f t="shared" si="10"/>
        <v>297.1</v>
      </c>
      <c r="E584" s="170"/>
    </row>
    <row r="585" s="144" customFormat="1" spans="1:5">
      <c r="A585" s="150" t="s">
        <v>597</v>
      </c>
      <c r="B585" s="155"/>
      <c r="C585" s="155"/>
      <c r="D585" s="152" t="str">
        <f t="shared" si="10"/>
        <v/>
      </c>
      <c r="E585" s="150"/>
    </row>
    <row r="586" s="144" customFormat="1" spans="1:5">
      <c r="A586" s="150" t="s">
        <v>598</v>
      </c>
      <c r="B586" s="155">
        <v>34</v>
      </c>
      <c r="C586" s="155">
        <v>135</v>
      </c>
      <c r="D586" s="152">
        <f t="shared" si="10"/>
        <v>297.1</v>
      </c>
      <c r="E586" s="150"/>
    </row>
    <row r="587" s="144" customFormat="1" spans="1:5">
      <c r="A587" s="150" t="s">
        <v>599</v>
      </c>
      <c r="B587" s="155"/>
      <c r="C587" s="155"/>
      <c r="D587" s="152" t="str">
        <f t="shared" si="10"/>
        <v/>
      </c>
      <c r="E587" s="150"/>
    </row>
    <row r="588" s="144" customFormat="1" spans="1:5">
      <c r="A588" s="150" t="s">
        <v>600</v>
      </c>
      <c r="B588" s="155"/>
      <c r="C588" s="155"/>
      <c r="D588" s="152" t="str">
        <f t="shared" si="10"/>
        <v/>
      </c>
      <c r="E588" s="150"/>
    </row>
    <row r="589" s="144" customFormat="1" spans="1:5">
      <c r="A589" s="150" t="s">
        <v>601</v>
      </c>
      <c r="B589" s="155"/>
      <c r="C589" s="155"/>
      <c r="D589" s="152" t="str">
        <f t="shared" si="10"/>
        <v/>
      </c>
      <c r="E589" s="150"/>
    </row>
    <row r="590" s="144" customFormat="1" spans="1:5">
      <c r="A590" s="150" t="s">
        <v>602</v>
      </c>
      <c r="B590" s="155"/>
      <c r="C590" s="155"/>
      <c r="D590" s="152" t="str">
        <f t="shared" si="10"/>
        <v/>
      </c>
      <c r="E590" s="150"/>
    </row>
    <row r="591" s="144" customFormat="1" spans="1:5">
      <c r="A591" s="150" t="s">
        <v>603</v>
      </c>
      <c r="B591" s="154">
        <f>SUM(B592:B599)</f>
        <v>124</v>
      </c>
      <c r="C591" s="154">
        <f>SUM(C592:C599)</f>
        <v>98</v>
      </c>
      <c r="D591" s="152">
        <f t="shared" si="10"/>
        <v>-21</v>
      </c>
      <c r="E591" s="150"/>
    </row>
    <row r="592" s="144" customFormat="1" spans="1:5">
      <c r="A592" s="150" t="s">
        <v>162</v>
      </c>
      <c r="B592" s="155"/>
      <c r="C592" s="155"/>
      <c r="D592" s="152" t="str">
        <f t="shared" si="10"/>
        <v/>
      </c>
      <c r="E592" s="150"/>
    </row>
    <row r="593" s="144" customFormat="1" spans="1:5">
      <c r="A593" s="150" t="s">
        <v>163</v>
      </c>
      <c r="B593" s="155"/>
      <c r="C593" s="155"/>
      <c r="D593" s="152" t="str">
        <f t="shared" si="10"/>
        <v/>
      </c>
      <c r="E593" s="150"/>
    </row>
    <row r="594" s="144" customFormat="1" spans="1:5">
      <c r="A594" s="150" t="s">
        <v>164</v>
      </c>
      <c r="B594" s="155"/>
      <c r="C594" s="155"/>
      <c r="D594" s="152" t="str">
        <f t="shared" si="10"/>
        <v/>
      </c>
      <c r="E594" s="150"/>
    </row>
    <row r="595" s="144" customFormat="1" spans="1:5">
      <c r="A595" s="150" t="s">
        <v>604</v>
      </c>
      <c r="B595" s="155">
        <v>117</v>
      </c>
      <c r="C595" s="155">
        <v>80</v>
      </c>
      <c r="D595" s="152">
        <f t="shared" si="10"/>
        <v>-31.6</v>
      </c>
      <c r="E595" s="150"/>
    </row>
    <row r="596" s="144" customFormat="1" spans="1:5">
      <c r="A596" s="150" t="s">
        <v>605</v>
      </c>
      <c r="B596" s="155"/>
      <c r="C596" s="155"/>
      <c r="D596" s="152" t="str">
        <f t="shared" si="10"/>
        <v/>
      </c>
      <c r="E596" s="150"/>
    </row>
    <row r="597" s="144" customFormat="1" spans="1:5">
      <c r="A597" s="150" t="s">
        <v>606</v>
      </c>
      <c r="B597" s="155"/>
      <c r="C597" s="155"/>
      <c r="D597" s="152" t="str">
        <f t="shared" si="10"/>
        <v/>
      </c>
      <c r="E597" s="150"/>
    </row>
    <row r="598" s="144" customFormat="1" spans="1:5">
      <c r="A598" s="150" t="s">
        <v>607</v>
      </c>
      <c r="B598" s="155">
        <v>7</v>
      </c>
      <c r="C598" s="155">
        <v>18</v>
      </c>
      <c r="D598" s="152">
        <f t="shared" si="10"/>
        <v>157.1</v>
      </c>
      <c r="E598" s="150"/>
    </row>
    <row r="599" s="144" customFormat="1" spans="1:5">
      <c r="A599" s="150" t="s">
        <v>608</v>
      </c>
      <c r="B599" s="155"/>
      <c r="C599" s="155"/>
      <c r="D599" s="152" t="str">
        <f t="shared" si="10"/>
        <v/>
      </c>
      <c r="E599" s="150"/>
    </row>
    <row r="600" s="144" customFormat="1" spans="1:5">
      <c r="A600" s="150" t="s">
        <v>614</v>
      </c>
      <c r="B600" s="154">
        <f>SUM(B601:B604)</f>
        <v>0</v>
      </c>
      <c r="C600" s="154">
        <f>SUM(C601:C604)</f>
        <v>0</v>
      </c>
      <c r="D600" s="152" t="str">
        <f t="shared" si="10"/>
        <v/>
      </c>
      <c r="E600" s="150"/>
    </row>
    <row r="601" s="144" customFormat="1" spans="1:5">
      <c r="A601" s="150" t="s">
        <v>162</v>
      </c>
      <c r="B601" s="155"/>
      <c r="C601" s="155"/>
      <c r="D601" s="152" t="str">
        <f t="shared" si="10"/>
        <v/>
      </c>
      <c r="E601" s="150"/>
    </row>
    <row r="602" s="144" customFormat="1" spans="1:5">
      <c r="A602" s="150" t="s">
        <v>163</v>
      </c>
      <c r="B602" s="155"/>
      <c r="C602" s="155"/>
      <c r="D602" s="152" t="str">
        <f t="shared" si="10"/>
        <v/>
      </c>
      <c r="E602" s="150"/>
    </row>
    <row r="603" s="144" customFormat="1" spans="1:5">
      <c r="A603" s="150" t="s">
        <v>164</v>
      </c>
      <c r="B603" s="155"/>
      <c r="C603" s="155"/>
      <c r="D603" s="152" t="str">
        <f t="shared" si="10"/>
        <v/>
      </c>
      <c r="E603" s="150"/>
    </row>
    <row r="604" s="144" customFormat="1" spans="1:5">
      <c r="A604" s="150" t="s">
        <v>615</v>
      </c>
      <c r="B604" s="155"/>
      <c r="C604" s="155"/>
      <c r="D604" s="152" t="str">
        <f t="shared" si="10"/>
        <v/>
      </c>
      <c r="E604" s="150"/>
    </row>
    <row r="605" s="144" customFormat="1" spans="1:5">
      <c r="A605" s="150" t="s">
        <v>616</v>
      </c>
      <c r="B605" s="154">
        <f>SUM(B606:B607)</f>
        <v>72</v>
      </c>
      <c r="C605" s="154">
        <f>SUM(C606:C607)</f>
        <v>147</v>
      </c>
      <c r="D605" s="152">
        <f t="shared" si="10"/>
        <v>104.2</v>
      </c>
      <c r="E605" s="150"/>
    </row>
    <row r="606" s="144" customFormat="1" spans="1:5">
      <c r="A606" s="150" t="s">
        <v>617</v>
      </c>
      <c r="B606" s="155">
        <v>72</v>
      </c>
      <c r="C606" s="155">
        <v>147</v>
      </c>
      <c r="D606" s="152">
        <f t="shared" si="10"/>
        <v>104.2</v>
      </c>
      <c r="E606" s="150"/>
    </row>
    <row r="607" s="144" customFormat="1" spans="1:5">
      <c r="A607" s="150" t="s">
        <v>618</v>
      </c>
      <c r="B607" s="155"/>
      <c r="C607" s="155"/>
      <c r="D607" s="152" t="str">
        <f t="shared" si="10"/>
        <v/>
      </c>
      <c r="E607" s="150"/>
    </row>
    <row r="608" s="144" customFormat="1" spans="1:5">
      <c r="A608" s="150" t="s">
        <v>619</v>
      </c>
      <c r="B608" s="154">
        <f>SUM(B609:B610)</f>
        <v>0</v>
      </c>
      <c r="C608" s="154">
        <f>SUM(C609:C610)</f>
        <v>0</v>
      </c>
      <c r="D608" s="152" t="str">
        <f t="shared" si="10"/>
        <v/>
      </c>
      <c r="E608" s="150"/>
    </row>
    <row r="609" s="144" customFormat="1" spans="1:5">
      <c r="A609" s="150" t="s">
        <v>620</v>
      </c>
      <c r="B609" s="155"/>
      <c r="C609" s="155"/>
      <c r="D609" s="152" t="str">
        <f t="shared" si="10"/>
        <v/>
      </c>
      <c r="E609" s="150"/>
    </row>
    <row r="610" s="144" customFormat="1" spans="1:5">
      <c r="A610" s="150" t="s">
        <v>621</v>
      </c>
      <c r="B610" s="155"/>
      <c r="C610" s="155"/>
      <c r="D610" s="152" t="str">
        <f t="shared" si="10"/>
        <v/>
      </c>
      <c r="E610" s="150"/>
    </row>
    <row r="611" s="144" customFormat="1" spans="1:5">
      <c r="A611" s="150" t="s">
        <v>622</v>
      </c>
      <c r="B611" s="154">
        <f>SUM(B612:B613)</f>
        <v>0</v>
      </c>
      <c r="C611" s="154">
        <f>SUM(C612:C613)</f>
        <v>0</v>
      </c>
      <c r="D611" s="152" t="str">
        <f t="shared" si="10"/>
        <v/>
      </c>
      <c r="E611" s="150"/>
    </row>
    <row r="612" s="144" customFormat="1" spans="1:5">
      <c r="A612" s="150" t="s">
        <v>623</v>
      </c>
      <c r="B612" s="155"/>
      <c r="C612" s="155"/>
      <c r="D612" s="152" t="str">
        <f t="shared" si="10"/>
        <v/>
      </c>
      <c r="E612" s="150"/>
    </row>
    <row r="613" s="144" customFormat="1" spans="1:5">
      <c r="A613" s="150" t="s">
        <v>624</v>
      </c>
      <c r="B613" s="155"/>
      <c r="C613" s="155"/>
      <c r="D613" s="152" t="str">
        <f t="shared" si="10"/>
        <v/>
      </c>
      <c r="E613" s="150"/>
    </row>
    <row r="614" s="144" customFormat="1" spans="1:5">
      <c r="A614" s="150" t="s">
        <v>625</v>
      </c>
      <c r="B614" s="154">
        <f>SUM(B615:B616)</f>
        <v>0</v>
      </c>
      <c r="C614" s="154">
        <f>SUM(C615:C616)</f>
        <v>0</v>
      </c>
      <c r="D614" s="152" t="str">
        <f t="shared" si="10"/>
        <v/>
      </c>
      <c r="E614" s="150"/>
    </row>
    <row r="615" s="144" customFormat="1" spans="1:5">
      <c r="A615" s="150" t="s">
        <v>1224</v>
      </c>
      <c r="B615" s="155"/>
      <c r="C615" s="155"/>
      <c r="D615" s="152" t="str">
        <f t="shared" si="10"/>
        <v/>
      </c>
      <c r="E615" s="150"/>
    </row>
    <row r="616" s="144" customFormat="1" spans="1:5">
      <c r="A616" s="150" t="s">
        <v>627</v>
      </c>
      <c r="B616" s="155"/>
      <c r="C616" s="155"/>
      <c r="D616" s="152" t="str">
        <f t="shared" si="10"/>
        <v/>
      </c>
      <c r="E616" s="150"/>
    </row>
    <row r="617" s="144" customFormat="1" spans="1:5">
      <c r="A617" s="150" t="s">
        <v>628</v>
      </c>
      <c r="B617" s="154">
        <f>SUM(B618:B619)</f>
        <v>1295</v>
      </c>
      <c r="C617" s="154">
        <f>SUM(C618:C619)</f>
        <v>1276</v>
      </c>
      <c r="D617" s="152">
        <f t="shared" si="10"/>
        <v>-1.5</v>
      </c>
      <c r="E617" s="150"/>
    </row>
    <row r="618" s="144" customFormat="1" spans="1:5">
      <c r="A618" s="150" t="s">
        <v>629</v>
      </c>
      <c r="B618" s="155">
        <v>1295</v>
      </c>
      <c r="C618" s="155">
        <v>1</v>
      </c>
      <c r="D618" s="152">
        <f t="shared" si="10"/>
        <v>-99.9</v>
      </c>
      <c r="E618" s="150"/>
    </row>
    <row r="619" s="144" customFormat="1" spans="1:5">
      <c r="A619" s="150" t="s">
        <v>630</v>
      </c>
      <c r="B619" s="155"/>
      <c r="C619" s="155">
        <v>1275</v>
      </c>
      <c r="D619" s="152" t="str">
        <f t="shared" si="10"/>
        <v/>
      </c>
      <c r="E619" s="150"/>
    </row>
    <row r="620" s="144" customFormat="1" spans="1:5">
      <c r="A620" s="150" t="s">
        <v>631</v>
      </c>
      <c r="B620" s="154">
        <f>SUM(B621:B623)</f>
        <v>167</v>
      </c>
      <c r="C620" s="154">
        <f>SUM(C621:C623)</f>
        <v>177</v>
      </c>
      <c r="D620" s="152">
        <f t="shared" si="10"/>
        <v>6</v>
      </c>
      <c r="E620" s="150"/>
    </row>
    <row r="621" s="144" customFormat="1" spans="1:5">
      <c r="A621" s="150" t="s">
        <v>632</v>
      </c>
      <c r="B621" s="155"/>
      <c r="C621" s="155"/>
      <c r="D621" s="152" t="str">
        <f t="shared" si="10"/>
        <v/>
      </c>
      <c r="E621" s="150"/>
    </row>
    <row r="622" s="144" customFormat="1" spans="1:5">
      <c r="A622" s="150" t="s">
        <v>633</v>
      </c>
      <c r="B622" s="155">
        <v>167</v>
      </c>
      <c r="C622" s="155">
        <v>150</v>
      </c>
      <c r="D622" s="152">
        <f t="shared" si="10"/>
        <v>-10.2</v>
      </c>
      <c r="E622" s="150"/>
    </row>
    <row r="623" s="144" customFormat="1" spans="1:5">
      <c r="A623" s="150" t="s">
        <v>634</v>
      </c>
      <c r="B623" s="155"/>
      <c r="C623" s="155">
        <v>27</v>
      </c>
      <c r="D623" s="152" t="str">
        <f t="shared" si="10"/>
        <v/>
      </c>
      <c r="E623" s="150"/>
    </row>
    <row r="624" s="144" customFormat="1" spans="1:5">
      <c r="A624" s="150" t="s">
        <v>635</v>
      </c>
      <c r="B624" s="154">
        <f>SUM(B625:B628)</f>
        <v>0</v>
      </c>
      <c r="C624" s="154">
        <f>SUM(C625:C628)</f>
        <v>0</v>
      </c>
      <c r="D624" s="152" t="str">
        <f t="shared" si="10"/>
        <v/>
      </c>
      <c r="E624" s="150"/>
    </row>
    <row r="625" s="144" customFormat="1" spans="1:5">
      <c r="A625" s="150" t="s">
        <v>636</v>
      </c>
      <c r="B625" s="155"/>
      <c r="C625" s="155"/>
      <c r="D625" s="152" t="str">
        <f t="shared" si="10"/>
        <v/>
      </c>
      <c r="E625" s="150"/>
    </row>
    <row r="626" s="144" customFormat="1" spans="1:5">
      <c r="A626" s="150" t="s">
        <v>637</v>
      </c>
      <c r="B626" s="155"/>
      <c r="C626" s="155"/>
      <c r="D626" s="152" t="str">
        <f t="shared" si="10"/>
        <v/>
      </c>
      <c r="E626" s="150"/>
    </row>
    <row r="627" s="144" customFormat="1" spans="1:5">
      <c r="A627" s="150" t="s">
        <v>638</v>
      </c>
      <c r="B627" s="155"/>
      <c r="C627" s="155"/>
      <c r="D627" s="152" t="str">
        <f t="shared" si="10"/>
        <v/>
      </c>
      <c r="E627" s="150"/>
    </row>
    <row r="628" s="144" customFormat="1" spans="1:5">
      <c r="A628" s="150" t="s">
        <v>639</v>
      </c>
      <c r="B628" s="155"/>
      <c r="C628" s="155"/>
      <c r="D628" s="152" t="str">
        <f t="shared" si="10"/>
        <v/>
      </c>
      <c r="E628" s="170"/>
    </row>
    <row r="629" s="144" customFormat="1" spans="1:5">
      <c r="A629" s="171" t="s">
        <v>1225</v>
      </c>
      <c r="B629" s="154">
        <f>SUM(B630:B636)</f>
        <v>0</v>
      </c>
      <c r="C629" s="154">
        <f>SUM(C630:C636)</f>
        <v>0</v>
      </c>
      <c r="D629" s="152" t="str">
        <f t="shared" si="10"/>
        <v/>
      </c>
      <c r="E629" s="150"/>
    </row>
    <row r="630" s="144" customFormat="1" spans="1:5">
      <c r="A630" s="170" t="s">
        <v>162</v>
      </c>
      <c r="B630" s="155"/>
      <c r="C630" s="155"/>
      <c r="D630" s="152" t="str">
        <f t="shared" si="10"/>
        <v/>
      </c>
      <c r="E630" s="150"/>
    </row>
    <row r="631" s="144" customFormat="1" spans="1:5">
      <c r="A631" s="170" t="s">
        <v>163</v>
      </c>
      <c r="B631" s="155"/>
      <c r="C631" s="155"/>
      <c r="D631" s="152" t="str">
        <f t="shared" si="10"/>
        <v/>
      </c>
      <c r="E631" s="150"/>
    </row>
    <row r="632" s="144" customFormat="1" spans="1:5">
      <c r="A632" s="170" t="s">
        <v>164</v>
      </c>
      <c r="B632" s="155"/>
      <c r="C632" s="155"/>
      <c r="D632" s="152" t="str">
        <f t="shared" si="10"/>
        <v/>
      </c>
      <c r="E632" s="150"/>
    </row>
    <row r="633" s="144" customFormat="1" spans="1:5">
      <c r="A633" s="170" t="s">
        <v>550</v>
      </c>
      <c r="B633" s="155"/>
      <c r="C633" s="155"/>
      <c r="D633" s="152" t="str">
        <f t="shared" si="10"/>
        <v/>
      </c>
      <c r="E633" s="150"/>
    </row>
    <row r="634" s="144" customFormat="1" spans="1:5">
      <c r="A634" s="170" t="s">
        <v>555</v>
      </c>
      <c r="B634" s="155"/>
      <c r="C634" s="155"/>
      <c r="D634" s="152" t="str">
        <f t="shared" si="10"/>
        <v/>
      </c>
      <c r="E634" s="150"/>
    </row>
    <row r="635" s="144" customFormat="1" spans="1:5">
      <c r="A635" s="170" t="s">
        <v>171</v>
      </c>
      <c r="B635" s="155"/>
      <c r="C635" s="155"/>
      <c r="D635" s="152" t="str">
        <f t="shared" si="10"/>
        <v/>
      </c>
      <c r="E635" s="150"/>
    </row>
    <row r="636" s="144" customFormat="1" spans="1:5">
      <c r="A636" s="170" t="s">
        <v>1226</v>
      </c>
      <c r="B636" s="155"/>
      <c r="C636" s="155"/>
      <c r="D636" s="152" t="str">
        <f t="shared" si="10"/>
        <v/>
      </c>
      <c r="E636" s="150"/>
    </row>
    <row r="637" s="144" customFormat="1" spans="1:5">
      <c r="A637" s="150" t="s">
        <v>640</v>
      </c>
      <c r="B637" s="155">
        <v>2</v>
      </c>
      <c r="C637" s="155">
        <v>2</v>
      </c>
      <c r="D637" s="152">
        <f t="shared" si="10"/>
        <v>0</v>
      </c>
      <c r="E637" s="150"/>
    </row>
    <row r="638" s="144" customFormat="1" spans="1:5">
      <c r="A638" s="150" t="s">
        <v>1227</v>
      </c>
      <c r="B638" s="154">
        <f>SUM(B639,B644,B657,B661,B673,B676,B680,B685,B689,B693,B696,B705,B707,)</f>
        <v>1245</v>
      </c>
      <c r="C638" s="154">
        <f>SUM(C639,C644,C657,C661,C673,C676,C680,C685,C689,C693,C696,C705,C707,)</f>
        <v>1605</v>
      </c>
      <c r="D638" s="152">
        <f t="shared" si="10"/>
        <v>28.9</v>
      </c>
      <c r="E638" s="150"/>
    </row>
    <row r="639" s="144" customFormat="1" spans="1:5">
      <c r="A639" s="150" t="s">
        <v>1228</v>
      </c>
      <c r="B639" s="154">
        <f>SUM(B640:B643)</f>
        <v>36</v>
      </c>
      <c r="C639" s="154">
        <f>SUM(C640:C643)</f>
        <v>52</v>
      </c>
      <c r="D639" s="152">
        <f t="shared" si="10"/>
        <v>44.4</v>
      </c>
      <c r="E639" s="150"/>
    </row>
    <row r="640" s="144" customFormat="1" spans="1:5">
      <c r="A640" s="150" t="s">
        <v>162</v>
      </c>
      <c r="B640" s="155">
        <v>36</v>
      </c>
      <c r="C640" s="155">
        <v>52</v>
      </c>
      <c r="D640" s="152">
        <f t="shared" si="10"/>
        <v>44.4</v>
      </c>
      <c r="E640" s="150"/>
    </row>
    <row r="641" s="144" customFormat="1" spans="1:5">
      <c r="A641" s="150" t="s">
        <v>163</v>
      </c>
      <c r="B641" s="155"/>
      <c r="C641" s="155"/>
      <c r="D641" s="152" t="str">
        <f t="shared" si="10"/>
        <v/>
      </c>
      <c r="E641" s="150"/>
    </row>
    <row r="642" s="144" customFormat="1" spans="1:5">
      <c r="A642" s="150" t="s">
        <v>164</v>
      </c>
      <c r="B642" s="155"/>
      <c r="C642" s="155"/>
      <c r="D642" s="152" t="str">
        <f t="shared" si="10"/>
        <v/>
      </c>
      <c r="E642" s="150"/>
    </row>
    <row r="643" s="144" customFormat="1" spans="1:5">
      <c r="A643" s="150" t="s">
        <v>1229</v>
      </c>
      <c r="B643" s="155"/>
      <c r="C643" s="155"/>
      <c r="D643" s="152" t="str">
        <f t="shared" ref="D643:D706" si="11">IF(B643=0,"",ROUND((C643/B643-1)*100,1))</f>
        <v/>
      </c>
      <c r="E643" s="150"/>
    </row>
    <row r="644" s="144" customFormat="1" spans="1:5">
      <c r="A644" s="150" t="s">
        <v>644</v>
      </c>
      <c r="B644" s="154">
        <f>SUM(B645:B656)</f>
        <v>0</v>
      </c>
      <c r="C644" s="154">
        <f>SUM(C645:C656)</f>
        <v>0</v>
      </c>
      <c r="D644" s="152" t="str">
        <f t="shared" si="11"/>
        <v/>
      </c>
      <c r="E644" s="150"/>
    </row>
    <row r="645" s="144" customFormat="1" spans="1:5">
      <c r="A645" s="150" t="s">
        <v>645</v>
      </c>
      <c r="B645" s="155"/>
      <c r="C645" s="155"/>
      <c r="D645" s="152" t="str">
        <f t="shared" si="11"/>
        <v/>
      </c>
      <c r="E645" s="150"/>
    </row>
    <row r="646" s="144" customFormat="1" spans="1:5">
      <c r="A646" s="150" t="s">
        <v>646</v>
      </c>
      <c r="B646" s="155"/>
      <c r="C646" s="155"/>
      <c r="D646" s="152" t="str">
        <f t="shared" si="11"/>
        <v/>
      </c>
      <c r="E646" s="170"/>
    </row>
    <row r="647" s="144" customFormat="1" spans="1:5">
      <c r="A647" s="150" t="s">
        <v>647</v>
      </c>
      <c r="B647" s="155"/>
      <c r="C647" s="155"/>
      <c r="D647" s="152" t="str">
        <f t="shared" si="11"/>
        <v/>
      </c>
      <c r="E647" s="170"/>
    </row>
    <row r="648" s="144" customFormat="1" spans="1:5">
      <c r="A648" s="150" t="s">
        <v>648</v>
      </c>
      <c r="B648" s="155"/>
      <c r="C648" s="155"/>
      <c r="D648" s="152" t="str">
        <f t="shared" si="11"/>
        <v/>
      </c>
      <c r="E648" s="170"/>
    </row>
    <row r="649" s="144" customFormat="1" spans="1:5">
      <c r="A649" s="150" t="s">
        <v>649</v>
      </c>
      <c r="B649" s="155"/>
      <c r="C649" s="155"/>
      <c r="D649" s="152" t="str">
        <f t="shared" si="11"/>
        <v/>
      </c>
      <c r="E649" s="150"/>
    </row>
    <row r="650" s="144" customFormat="1" spans="1:5">
      <c r="A650" s="150" t="s">
        <v>650</v>
      </c>
      <c r="B650" s="155"/>
      <c r="C650" s="155"/>
      <c r="D650" s="152" t="str">
        <f t="shared" si="11"/>
        <v/>
      </c>
      <c r="E650" s="150"/>
    </row>
    <row r="651" s="144" customFormat="1" spans="1:5">
      <c r="A651" s="150" t="s">
        <v>651</v>
      </c>
      <c r="B651" s="155"/>
      <c r="C651" s="155"/>
      <c r="D651" s="152" t="str">
        <f t="shared" si="11"/>
        <v/>
      </c>
      <c r="E651" s="150"/>
    </row>
    <row r="652" s="144" customFormat="1" spans="1:5">
      <c r="A652" s="150" t="s">
        <v>652</v>
      </c>
      <c r="B652" s="155"/>
      <c r="C652" s="155"/>
      <c r="D652" s="152" t="str">
        <f t="shared" si="11"/>
        <v/>
      </c>
      <c r="E652" s="150"/>
    </row>
    <row r="653" s="144" customFormat="1" spans="1:5">
      <c r="A653" s="150" t="s">
        <v>653</v>
      </c>
      <c r="B653" s="155"/>
      <c r="C653" s="155"/>
      <c r="D653" s="152" t="str">
        <f t="shared" si="11"/>
        <v/>
      </c>
      <c r="E653" s="150"/>
    </row>
    <row r="654" s="144" customFormat="1" spans="1:5">
      <c r="A654" s="150" t="s">
        <v>654</v>
      </c>
      <c r="B654" s="155"/>
      <c r="C654" s="155"/>
      <c r="D654" s="152" t="str">
        <f t="shared" si="11"/>
        <v/>
      </c>
      <c r="E654" s="150"/>
    </row>
    <row r="655" s="144" customFormat="1" spans="1:5">
      <c r="A655" s="150" t="s">
        <v>655</v>
      </c>
      <c r="B655" s="155"/>
      <c r="C655" s="155"/>
      <c r="D655" s="152" t="str">
        <f t="shared" si="11"/>
        <v/>
      </c>
      <c r="E655" s="170"/>
    </row>
    <row r="656" s="144" customFormat="1" spans="1:5">
      <c r="A656" s="150" t="s">
        <v>656</v>
      </c>
      <c r="B656" s="155"/>
      <c r="C656" s="155"/>
      <c r="D656" s="152" t="str">
        <f t="shared" si="11"/>
        <v/>
      </c>
      <c r="E656" s="170"/>
    </row>
    <row r="657" s="144" customFormat="1" spans="1:5">
      <c r="A657" s="150" t="s">
        <v>657</v>
      </c>
      <c r="B657" s="154">
        <f>SUM(B658:B660)</f>
        <v>37</v>
      </c>
      <c r="C657" s="154">
        <f>SUM(C658:C660)</f>
        <v>37</v>
      </c>
      <c r="D657" s="152">
        <f t="shared" si="11"/>
        <v>0</v>
      </c>
      <c r="E657" s="170"/>
    </row>
    <row r="658" s="144" customFormat="1" spans="1:5">
      <c r="A658" s="150" t="s">
        <v>658</v>
      </c>
      <c r="B658" s="155">
        <v>33</v>
      </c>
      <c r="C658" s="155">
        <v>37</v>
      </c>
      <c r="D658" s="152">
        <f t="shared" si="11"/>
        <v>12.1</v>
      </c>
      <c r="E658" s="170"/>
    </row>
    <row r="659" s="144" customFormat="1" spans="1:5">
      <c r="A659" s="150" t="s">
        <v>659</v>
      </c>
      <c r="B659" s="155"/>
      <c r="C659" s="155"/>
      <c r="D659" s="152" t="str">
        <f t="shared" si="11"/>
        <v/>
      </c>
      <c r="E659" s="170"/>
    </row>
    <row r="660" s="144" customFormat="1" spans="1:5">
      <c r="A660" s="150" t="s">
        <v>660</v>
      </c>
      <c r="B660" s="155">
        <v>4</v>
      </c>
      <c r="C660" s="155"/>
      <c r="D660" s="152">
        <f t="shared" si="11"/>
        <v>-100</v>
      </c>
      <c r="E660" s="170"/>
    </row>
    <row r="661" s="144" customFormat="1" spans="1:5">
      <c r="A661" s="150" t="s">
        <v>661</v>
      </c>
      <c r="B661" s="154">
        <f>SUM(B662:B672)</f>
        <v>313</v>
      </c>
      <c r="C661" s="154">
        <f>SUM(C662:C672)</f>
        <v>480</v>
      </c>
      <c r="D661" s="152">
        <f t="shared" si="11"/>
        <v>53.4</v>
      </c>
      <c r="E661" s="170"/>
    </row>
    <row r="662" s="144" customFormat="1" spans="1:5">
      <c r="A662" s="150" t="s">
        <v>662</v>
      </c>
      <c r="B662" s="155"/>
      <c r="C662" s="155"/>
      <c r="D662" s="152" t="str">
        <f t="shared" si="11"/>
        <v/>
      </c>
      <c r="E662" s="170"/>
    </row>
    <row r="663" s="144" customFormat="1" spans="1:5">
      <c r="A663" s="150" t="s">
        <v>663</v>
      </c>
      <c r="B663" s="155"/>
      <c r="C663" s="155"/>
      <c r="D663" s="152" t="str">
        <f t="shared" si="11"/>
        <v/>
      </c>
      <c r="E663" s="170"/>
    </row>
    <row r="664" s="144" customFormat="1" spans="1:5">
      <c r="A664" s="150" t="s">
        <v>664</v>
      </c>
      <c r="B664" s="155"/>
      <c r="C664" s="155"/>
      <c r="D664" s="152" t="str">
        <f t="shared" si="11"/>
        <v/>
      </c>
      <c r="E664" s="150"/>
    </row>
    <row r="665" s="144" customFormat="1" spans="1:5">
      <c r="A665" s="150" t="s">
        <v>665</v>
      </c>
      <c r="B665" s="155"/>
      <c r="C665" s="155"/>
      <c r="D665" s="152" t="str">
        <f t="shared" si="11"/>
        <v/>
      </c>
      <c r="E665" s="150"/>
    </row>
    <row r="666" s="144" customFormat="1" spans="1:5">
      <c r="A666" s="150" t="s">
        <v>666</v>
      </c>
      <c r="B666" s="155"/>
      <c r="C666" s="155"/>
      <c r="D666" s="152" t="str">
        <f t="shared" si="11"/>
        <v/>
      </c>
      <c r="E666" s="150"/>
    </row>
    <row r="667" s="144" customFormat="1" spans="1:5">
      <c r="A667" s="150" t="s">
        <v>667</v>
      </c>
      <c r="B667" s="155"/>
      <c r="C667" s="155"/>
      <c r="D667" s="152" t="str">
        <f t="shared" si="11"/>
        <v/>
      </c>
      <c r="E667" s="150"/>
    </row>
    <row r="668" s="144" customFormat="1" spans="1:5">
      <c r="A668" s="150" t="s">
        <v>668</v>
      </c>
      <c r="B668" s="155"/>
      <c r="C668" s="155"/>
      <c r="D668" s="152" t="str">
        <f t="shared" si="11"/>
        <v/>
      </c>
      <c r="E668" s="150"/>
    </row>
    <row r="669" s="144" customFormat="1" spans="1:5">
      <c r="A669" s="150" t="s">
        <v>669</v>
      </c>
      <c r="B669" s="155">
        <v>277</v>
      </c>
      <c r="C669" s="155">
        <v>328</v>
      </c>
      <c r="D669" s="152">
        <f t="shared" si="11"/>
        <v>18.4</v>
      </c>
      <c r="E669" s="150"/>
    </row>
    <row r="670" s="144" customFormat="1" spans="1:5">
      <c r="A670" s="150" t="s">
        <v>670</v>
      </c>
      <c r="B670" s="155"/>
      <c r="C670" s="155"/>
      <c r="D670" s="152" t="str">
        <f t="shared" si="11"/>
        <v/>
      </c>
      <c r="E670" s="150"/>
    </row>
    <row r="671" s="144" customFormat="1" spans="1:5">
      <c r="A671" s="150" t="s">
        <v>671</v>
      </c>
      <c r="B671" s="155"/>
      <c r="C671" s="155"/>
      <c r="D671" s="152" t="str">
        <f t="shared" si="11"/>
        <v/>
      </c>
      <c r="E671" s="150"/>
    </row>
    <row r="672" s="144" customFormat="1" spans="1:5">
      <c r="A672" s="150" t="s">
        <v>672</v>
      </c>
      <c r="B672" s="155">
        <v>36</v>
      </c>
      <c r="C672" s="155">
        <v>152</v>
      </c>
      <c r="D672" s="152">
        <f t="shared" si="11"/>
        <v>322.2</v>
      </c>
      <c r="E672" s="150"/>
    </row>
    <row r="673" s="144" customFormat="1" spans="1:5">
      <c r="A673" s="150" t="s">
        <v>673</v>
      </c>
      <c r="B673" s="154">
        <f>SUM(B674:B675)</f>
        <v>0</v>
      </c>
      <c r="C673" s="154">
        <f>SUM(C674:C675)</f>
        <v>0</v>
      </c>
      <c r="D673" s="152" t="str">
        <f t="shared" si="11"/>
        <v/>
      </c>
      <c r="E673" s="150"/>
    </row>
    <row r="674" s="144" customFormat="1" spans="1:5">
      <c r="A674" s="150" t="s">
        <v>674</v>
      </c>
      <c r="B674" s="155"/>
      <c r="C674" s="155"/>
      <c r="D674" s="152" t="str">
        <f t="shared" si="11"/>
        <v/>
      </c>
      <c r="E674" s="150"/>
    </row>
    <row r="675" s="144" customFormat="1" spans="1:5">
      <c r="A675" s="150" t="s">
        <v>675</v>
      </c>
      <c r="B675" s="155"/>
      <c r="C675" s="155"/>
      <c r="D675" s="152" t="str">
        <f t="shared" si="11"/>
        <v/>
      </c>
      <c r="E675" s="150"/>
    </row>
    <row r="676" s="144" customFormat="1" spans="1:5">
      <c r="A676" s="150" t="s">
        <v>676</v>
      </c>
      <c r="B676" s="154">
        <f>SUM(B677:B679)</f>
        <v>199</v>
      </c>
      <c r="C676" s="154">
        <f>SUM(C677:C679)</f>
        <v>326</v>
      </c>
      <c r="D676" s="152">
        <f t="shared" si="11"/>
        <v>63.8</v>
      </c>
      <c r="E676" s="150"/>
    </row>
    <row r="677" s="144" customFormat="1" spans="1:5">
      <c r="A677" s="150" t="s">
        <v>677</v>
      </c>
      <c r="B677" s="155"/>
      <c r="C677" s="155"/>
      <c r="D677" s="152" t="str">
        <f t="shared" si="11"/>
        <v/>
      </c>
      <c r="E677" s="150"/>
    </row>
    <row r="678" s="144" customFormat="1" spans="1:5">
      <c r="A678" s="150" t="s">
        <v>678</v>
      </c>
      <c r="B678" s="155">
        <v>199</v>
      </c>
      <c r="C678" s="155">
        <v>310</v>
      </c>
      <c r="D678" s="152">
        <f t="shared" si="11"/>
        <v>55.8</v>
      </c>
      <c r="E678" s="150"/>
    </row>
    <row r="679" s="144" customFormat="1" spans="1:5">
      <c r="A679" s="150" t="s">
        <v>679</v>
      </c>
      <c r="B679" s="155"/>
      <c r="C679" s="155">
        <v>16</v>
      </c>
      <c r="D679" s="152" t="str">
        <f t="shared" si="11"/>
        <v/>
      </c>
      <c r="E679" s="150"/>
    </row>
    <row r="680" s="144" customFormat="1" spans="1:5">
      <c r="A680" s="150" t="s">
        <v>686</v>
      </c>
      <c r="B680" s="154">
        <f>SUM(B681:B684)</f>
        <v>0</v>
      </c>
      <c r="C680" s="154">
        <f>SUM(C681:C684)</f>
        <v>0</v>
      </c>
      <c r="D680" s="152" t="str">
        <f t="shared" si="11"/>
        <v/>
      </c>
      <c r="E680" s="150"/>
    </row>
    <row r="681" s="144" customFormat="1" spans="1:5">
      <c r="A681" s="150" t="s">
        <v>687</v>
      </c>
      <c r="B681" s="155"/>
      <c r="C681" s="155"/>
      <c r="D681" s="152" t="str">
        <f t="shared" si="11"/>
        <v/>
      </c>
      <c r="E681" s="150"/>
    </row>
    <row r="682" s="144" customFormat="1" spans="1:5">
      <c r="A682" s="150" t="s">
        <v>688</v>
      </c>
      <c r="B682" s="155"/>
      <c r="C682" s="155"/>
      <c r="D682" s="152" t="str">
        <f t="shared" si="11"/>
        <v/>
      </c>
      <c r="E682" s="150"/>
    </row>
    <row r="683" s="144" customFormat="1" spans="1:5">
      <c r="A683" s="150" t="s">
        <v>689</v>
      </c>
      <c r="B683" s="155"/>
      <c r="C683" s="155"/>
      <c r="D683" s="152" t="str">
        <f t="shared" si="11"/>
        <v/>
      </c>
      <c r="E683" s="150"/>
    </row>
    <row r="684" s="144" customFormat="1" spans="1:5">
      <c r="A684" s="150" t="s">
        <v>690</v>
      </c>
      <c r="B684" s="155"/>
      <c r="C684" s="155"/>
      <c r="D684" s="152" t="str">
        <f t="shared" si="11"/>
        <v/>
      </c>
      <c r="E684" s="150"/>
    </row>
    <row r="685" s="144" customFormat="1" spans="1:5">
      <c r="A685" s="150" t="s">
        <v>691</v>
      </c>
      <c r="B685" s="154">
        <f>SUM(B686:B688)</f>
        <v>613</v>
      </c>
      <c r="C685" s="154">
        <f>SUM(C686:C688)</f>
        <v>700</v>
      </c>
      <c r="D685" s="152">
        <f t="shared" si="11"/>
        <v>14.2</v>
      </c>
      <c r="E685" s="150"/>
    </row>
    <row r="686" s="144" customFormat="1" spans="1:5">
      <c r="A686" s="150" t="s">
        <v>692</v>
      </c>
      <c r="B686" s="155"/>
      <c r="C686" s="155"/>
      <c r="D686" s="152" t="str">
        <f t="shared" si="11"/>
        <v/>
      </c>
      <c r="E686" s="150"/>
    </row>
    <row r="687" s="144" customFormat="1" spans="1:5">
      <c r="A687" s="150" t="s">
        <v>693</v>
      </c>
      <c r="B687" s="155">
        <v>613</v>
      </c>
      <c r="C687" s="155">
        <v>700</v>
      </c>
      <c r="D687" s="152">
        <f t="shared" si="11"/>
        <v>14.2</v>
      </c>
      <c r="E687" s="150"/>
    </row>
    <row r="688" s="144" customFormat="1" spans="1:5">
      <c r="A688" s="150" t="s">
        <v>696</v>
      </c>
      <c r="B688" s="155"/>
      <c r="C688" s="155"/>
      <c r="D688" s="152" t="str">
        <f t="shared" si="11"/>
        <v/>
      </c>
      <c r="E688" s="150"/>
    </row>
    <row r="689" s="144" customFormat="1" spans="1:5">
      <c r="A689" s="150" t="s">
        <v>697</v>
      </c>
      <c r="B689" s="154">
        <f>SUM(B690:B692)</f>
        <v>37</v>
      </c>
      <c r="C689" s="154">
        <f>SUM(C690:C692)</f>
        <v>0</v>
      </c>
      <c r="D689" s="152">
        <f t="shared" si="11"/>
        <v>-100</v>
      </c>
      <c r="E689" s="150"/>
    </row>
    <row r="690" s="144" customFormat="1" spans="1:5">
      <c r="A690" s="150" t="s">
        <v>698</v>
      </c>
      <c r="B690" s="155">
        <v>37</v>
      </c>
      <c r="C690" s="155"/>
      <c r="D690" s="152">
        <f t="shared" si="11"/>
        <v>-100</v>
      </c>
      <c r="E690" s="150"/>
    </row>
    <row r="691" s="144" customFormat="1" spans="1:5">
      <c r="A691" s="150" t="s">
        <v>699</v>
      </c>
      <c r="B691" s="155"/>
      <c r="C691" s="155"/>
      <c r="D691" s="152" t="str">
        <f t="shared" si="11"/>
        <v/>
      </c>
      <c r="E691" s="150"/>
    </row>
    <row r="692" s="144" customFormat="1" spans="1:5">
      <c r="A692" s="150" t="s">
        <v>700</v>
      </c>
      <c r="B692" s="155"/>
      <c r="C692" s="155"/>
      <c r="D692" s="152" t="str">
        <f t="shared" si="11"/>
        <v/>
      </c>
      <c r="E692" s="150"/>
    </row>
    <row r="693" s="144" customFormat="1" spans="1:5">
      <c r="A693" s="150" t="s">
        <v>701</v>
      </c>
      <c r="B693" s="154">
        <f>SUM(B694:B695)</f>
        <v>10</v>
      </c>
      <c r="C693" s="154">
        <f>SUM(C694:C695)</f>
        <v>10</v>
      </c>
      <c r="D693" s="152">
        <f t="shared" si="11"/>
        <v>0</v>
      </c>
      <c r="E693" s="150"/>
    </row>
    <row r="694" s="144" customFormat="1" spans="1:5">
      <c r="A694" s="150" t="s">
        <v>702</v>
      </c>
      <c r="B694" s="155">
        <v>10</v>
      </c>
      <c r="C694" s="155">
        <v>10</v>
      </c>
      <c r="D694" s="152">
        <f t="shared" si="11"/>
        <v>0</v>
      </c>
      <c r="E694" s="150"/>
    </row>
    <row r="695" s="144" customFormat="1" spans="1:5">
      <c r="A695" s="150" t="s">
        <v>703</v>
      </c>
      <c r="B695" s="155"/>
      <c r="C695" s="155"/>
      <c r="D695" s="152" t="str">
        <f t="shared" si="11"/>
        <v/>
      </c>
      <c r="E695" s="150"/>
    </row>
    <row r="696" s="144" customFormat="1" spans="1:5">
      <c r="A696" s="170" t="s">
        <v>1230</v>
      </c>
      <c r="B696" s="154">
        <f>SUM(B697:B704)</f>
        <v>0</v>
      </c>
      <c r="C696" s="154">
        <f>SUM(C697:C704)</f>
        <v>0</v>
      </c>
      <c r="D696" s="152" t="str">
        <f t="shared" si="11"/>
        <v/>
      </c>
      <c r="E696" s="150"/>
    </row>
    <row r="697" s="144" customFormat="1" spans="1:5">
      <c r="A697" s="170" t="s">
        <v>162</v>
      </c>
      <c r="B697" s="155"/>
      <c r="C697" s="155"/>
      <c r="D697" s="152" t="str">
        <f t="shared" si="11"/>
        <v/>
      </c>
      <c r="E697" s="150"/>
    </row>
    <row r="698" s="144" customFormat="1" spans="1:5">
      <c r="A698" s="170" t="s">
        <v>163</v>
      </c>
      <c r="B698" s="155"/>
      <c r="C698" s="155"/>
      <c r="D698" s="152" t="str">
        <f t="shared" si="11"/>
        <v/>
      </c>
      <c r="E698" s="150"/>
    </row>
    <row r="699" s="144" customFormat="1" spans="1:5">
      <c r="A699" s="170" t="s">
        <v>164</v>
      </c>
      <c r="B699" s="155"/>
      <c r="C699" s="155"/>
      <c r="D699" s="152" t="str">
        <f t="shared" si="11"/>
        <v/>
      </c>
      <c r="E699" s="150"/>
    </row>
    <row r="700" s="144" customFormat="1" spans="1:5">
      <c r="A700" s="170" t="s">
        <v>205</v>
      </c>
      <c r="B700" s="155"/>
      <c r="C700" s="155"/>
      <c r="D700" s="152" t="str">
        <f t="shared" si="11"/>
        <v/>
      </c>
      <c r="E700" s="150"/>
    </row>
    <row r="701" s="144" customFormat="1" spans="1:5">
      <c r="A701" s="170" t="s">
        <v>1231</v>
      </c>
      <c r="B701" s="155"/>
      <c r="C701" s="155"/>
      <c r="D701" s="152" t="str">
        <f t="shared" si="11"/>
        <v/>
      </c>
      <c r="E701" s="150"/>
    </row>
    <row r="702" s="144" customFormat="1" spans="1:5">
      <c r="A702" s="170" t="s">
        <v>1232</v>
      </c>
      <c r="B702" s="155"/>
      <c r="C702" s="155"/>
      <c r="D702" s="152" t="str">
        <f t="shared" si="11"/>
        <v/>
      </c>
      <c r="E702" s="150"/>
    </row>
    <row r="703" s="144" customFormat="1" spans="1:5">
      <c r="A703" s="170" t="s">
        <v>171</v>
      </c>
      <c r="B703" s="155"/>
      <c r="C703" s="155"/>
      <c r="D703" s="152" t="str">
        <f t="shared" si="11"/>
        <v/>
      </c>
      <c r="E703" s="150"/>
    </row>
    <row r="704" s="144" customFormat="1" spans="1:5">
      <c r="A704" s="170" t="s">
        <v>1233</v>
      </c>
      <c r="B704" s="155"/>
      <c r="C704" s="155"/>
      <c r="D704" s="152" t="str">
        <f t="shared" si="11"/>
        <v/>
      </c>
      <c r="E704" s="150"/>
    </row>
    <row r="705" s="144" customFormat="1" spans="1:5">
      <c r="A705" s="170" t="s">
        <v>1234</v>
      </c>
      <c r="B705" s="154">
        <f>SUM(B706)</f>
        <v>0</v>
      </c>
      <c r="C705" s="154">
        <f>SUM(C706)</f>
        <v>0</v>
      </c>
      <c r="D705" s="152" t="str">
        <f t="shared" si="11"/>
        <v/>
      </c>
      <c r="E705" s="150"/>
    </row>
    <row r="706" s="144" customFormat="1" spans="1:5">
      <c r="A706" s="170" t="s">
        <v>1235</v>
      </c>
      <c r="B706" s="155"/>
      <c r="C706" s="155"/>
      <c r="D706" s="152" t="str">
        <f t="shared" si="11"/>
        <v/>
      </c>
      <c r="E706" s="150"/>
    </row>
    <row r="707" s="144" customFormat="1" spans="1:5">
      <c r="A707" s="172" t="s">
        <v>1236</v>
      </c>
      <c r="B707" s="154">
        <f>SUM(B708)</f>
        <v>0</v>
      </c>
      <c r="C707" s="154">
        <f>SUM(C708)</f>
        <v>0</v>
      </c>
      <c r="D707" s="152" t="str">
        <f t="shared" ref="D707:D770" si="12">IF(B707=0,"",ROUND((C707/B707-1)*100,1))</f>
        <v/>
      </c>
      <c r="E707" s="150"/>
    </row>
    <row r="708" s="144" customFormat="1" spans="1:5">
      <c r="A708" s="172" t="s">
        <v>1237</v>
      </c>
      <c r="B708" s="155"/>
      <c r="C708" s="155"/>
      <c r="D708" s="152" t="str">
        <f t="shared" si="12"/>
        <v/>
      </c>
      <c r="E708" s="150"/>
    </row>
    <row r="709" s="144" customFormat="1" spans="1:5">
      <c r="A709" s="173" t="s">
        <v>705</v>
      </c>
      <c r="B709" s="154">
        <f>SUM(B710,B719,B723,B731,B737,B744,B750,B753,B756,B757,B758,B764,B765,B766,B781,)</f>
        <v>182</v>
      </c>
      <c r="C709" s="154">
        <f>SUM(C710,C719,C723,C731,C737,C744,C750,C753,C756,C757,C758,C764,C765,C766,C781,)</f>
        <v>340</v>
      </c>
      <c r="D709" s="152">
        <f t="shared" si="12"/>
        <v>86.8</v>
      </c>
      <c r="E709" s="150"/>
    </row>
    <row r="710" s="144" customFormat="1" spans="1:5">
      <c r="A710" s="173" t="s">
        <v>706</v>
      </c>
      <c r="B710" s="154">
        <f>SUM(B711:B718)</f>
        <v>0</v>
      </c>
      <c r="C710" s="154">
        <f>SUM(C711:C718)</f>
        <v>0</v>
      </c>
      <c r="D710" s="152" t="str">
        <f t="shared" si="12"/>
        <v/>
      </c>
      <c r="E710" s="150"/>
    </row>
    <row r="711" s="144" customFormat="1" spans="1:5">
      <c r="A711" s="173" t="s">
        <v>162</v>
      </c>
      <c r="B711" s="155"/>
      <c r="C711" s="155"/>
      <c r="D711" s="152" t="str">
        <f t="shared" si="12"/>
        <v/>
      </c>
      <c r="E711" s="150"/>
    </row>
    <row r="712" s="144" customFormat="1" spans="1:5">
      <c r="A712" s="173" t="s">
        <v>163</v>
      </c>
      <c r="B712" s="155"/>
      <c r="C712" s="155"/>
      <c r="D712" s="152" t="str">
        <f t="shared" si="12"/>
        <v/>
      </c>
      <c r="E712" s="150"/>
    </row>
    <row r="713" s="144" customFormat="1" spans="1:5">
      <c r="A713" s="173" t="s">
        <v>164</v>
      </c>
      <c r="B713" s="155"/>
      <c r="C713" s="155"/>
      <c r="D713" s="152" t="str">
        <f t="shared" si="12"/>
        <v/>
      </c>
      <c r="E713" s="150"/>
    </row>
    <row r="714" s="144" customFormat="1" spans="1:5">
      <c r="A714" s="173" t="s">
        <v>1238</v>
      </c>
      <c r="B714" s="155"/>
      <c r="C714" s="155"/>
      <c r="D714" s="152" t="str">
        <f t="shared" si="12"/>
        <v/>
      </c>
      <c r="E714" s="150"/>
    </row>
    <row r="715" s="144" customFormat="1" spans="1:5">
      <c r="A715" s="173" t="s">
        <v>708</v>
      </c>
      <c r="B715" s="155"/>
      <c r="C715" s="155"/>
      <c r="D715" s="152" t="str">
        <f t="shared" si="12"/>
        <v/>
      </c>
      <c r="E715" s="150"/>
    </row>
    <row r="716" s="144" customFormat="1" spans="1:5">
      <c r="A716" s="173" t="s">
        <v>1239</v>
      </c>
      <c r="B716" s="155"/>
      <c r="C716" s="155"/>
      <c r="D716" s="152" t="str">
        <f t="shared" si="12"/>
        <v/>
      </c>
      <c r="E716" s="150"/>
    </row>
    <row r="717" s="144" customFormat="1" spans="1:5">
      <c r="A717" s="173" t="s">
        <v>1240</v>
      </c>
      <c r="B717" s="155"/>
      <c r="C717" s="155"/>
      <c r="D717" s="152" t="str">
        <f t="shared" si="12"/>
        <v/>
      </c>
      <c r="E717" s="170"/>
    </row>
    <row r="718" s="144" customFormat="1" spans="1:5">
      <c r="A718" s="173" t="s">
        <v>711</v>
      </c>
      <c r="B718" s="155"/>
      <c r="C718" s="155"/>
      <c r="D718" s="152" t="str">
        <f t="shared" si="12"/>
        <v/>
      </c>
      <c r="E718" s="170"/>
    </row>
    <row r="719" s="144" customFormat="1" spans="1:5">
      <c r="A719" s="173" t="s">
        <v>712</v>
      </c>
      <c r="B719" s="154">
        <f>SUM(B720:B722)</f>
        <v>0</v>
      </c>
      <c r="C719" s="154">
        <f>SUM(C720:C722)</f>
        <v>0</v>
      </c>
      <c r="D719" s="152" t="str">
        <f t="shared" si="12"/>
        <v/>
      </c>
      <c r="E719" s="170"/>
    </row>
    <row r="720" s="144" customFormat="1" spans="1:5">
      <c r="A720" s="173" t="s">
        <v>713</v>
      </c>
      <c r="B720" s="155"/>
      <c r="C720" s="155"/>
      <c r="D720" s="152" t="str">
        <f t="shared" si="12"/>
        <v/>
      </c>
      <c r="E720" s="170"/>
    </row>
    <row r="721" s="144" customFormat="1" spans="1:5">
      <c r="A721" s="173" t="s">
        <v>714</v>
      </c>
      <c r="B721" s="155"/>
      <c r="C721" s="155"/>
      <c r="D721" s="152" t="str">
        <f t="shared" si="12"/>
        <v/>
      </c>
      <c r="E721" s="170"/>
    </row>
    <row r="722" s="144" customFormat="1" spans="1:5">
      <c r="A722" s="173" t="s">
        <v>715</v>
      </c>
      <c r="B722" s="155"/>
      <c r="C722" s="155"/>
      <c r="D722" s="152" t="str">
        <f t="shared" si="12"/>
        <v/>
      </c>
      <c r="E722" s="170"/>
    </row>
    <row r="723" s="144" customFormat="1" spans="1:5">
      <c r="A723" s="173" t="s">
        <v>716</v>
      </c>
      <c r="B723" s="154">
        <f>SUM(B724:B730)</f>
        <v>182</v>
      </c>
      <c r="C723" s="154">
        <f>SUM(C724:C730)</f>
        <v>340</v>
      </c>
      <c r="D723" s="152">
        <f t="shared" si="12"/>
        <v>86.8</v>
      </c>
      <c r="E723" s="170"/>
    </row>
    <row r="724" s="144" customFormat="1" spans="1:5">
      <c r="A724" s="173" t="s">
        <v>717</v>
      </c>
      <c r="B724" s="155">
        <v>182</v>
      </c>
      <c r="C724" s="155">
        <v>30</v>
      </c>
      <c r="D724" s="152">
        <f t="shared" si="12"/>
        <v>-83.5</v>
      </c>
      <c r="E724" s="170"/>
    </row>
    <row r="725" s="144" customFormat="1" spans="1:5">
      <c r="A725" s="173" t="s">
        <v>718</v>
      </c>
      <c r="B725" s="155"/>
      <c r="C725" s="155">
        <v>310</v>
      </c>
      <c r="D725" s="152" t="str">
        <f t="shared" si="12"/>
        <v/>
      </c>
      <c r="E725" s="170"/>
    </row>
    <row r="726" s="144" customFormat="1" spans="1:5">
      <c r="A726" s="173" t="s">
        <v>719</v>
      </c>
      <c r="B726" s="155"/>
      <c r="C726" s="155"/>
      <c r="D726" s="152" t="str">
        <f t="shared" si="12"/>
        <v/>
      </c>
      <c r="E726" s="170"/>
    </row>
    <row r="727" s="144" customFormat="1" spans="1:5">
      <c r="A727" s="173" t="s">
        <v>720</v>
      </c>
      <c r="B727" s="155"/>
      <c r="C727" s="155"/>
      <c r="D727" s="152" t="str">
        <f t="shared" si="12"/>
        <v/>
      </c>
      <c r="E727" s="170"/>
    </row>
    <row r="728" s="144" customFormat="1" spans="1:5">
      <c r="A728" s="173" t="s">
        <v>721</v>
      </c>
      <c r="B728" s="155"/>
      <c r="C728" s="155"/>
      <c r="D728" s="152" t="str">
        <f t="shared" si="12"/>
        <v/>
      </c>
      <c r="E728" s="170"/>
    </row>
    <row r="729" s="144" customFormat="1" spans="1:5">
      <c r="A729" s="173" t="s">
        <v>722</v>
      </c>
      <c r="B729" s="155"/>
      <c r="C729" s="155"/>
      <c r="D729" s="152" t="str">
        <f t="shared" si="12"/>
        <v/>
      </c>
      <c r="E729" s="170"/>
    </row>
    <row r="730" s="144" customFormat="1" spans="1:5">
      <c r="A730" s="173" t="s">
        <v>723</v>
      </c>
      <c r="B730" s="155"/>
      <c r="C730" s="155"/>
      <c r="D730" s="152" t="str">
        <f t="shared" si="12"/>
        <v/>
      </c>
      <c r="E730" s="170"/>
    </row>
    <row r="731" s="144" customFormat="1" spans="1:5">
      <c r="A731" s="173" t="s">
        <v>724</v>
      </c>
      <c r="B731" s="154">
        <f>SUM(B732:B736)</f>
        <v>0</v>
      </c>
      <c r="C731" s="154">
        <f>SUM(C732:C736)</f>
        <v>0</v>
      </c>
      <c r="D731" s="152" t="str">
        <f t="shared" si="12"/>
        <v/>
      </c>
      <c r="E731" s="170"/>
    </row>
    <row r="732" s="144" customFormat="1" spans="1:5">
      <c r="A732" s="173" t="s">
        <v>725</v>
      </c>
      <c r="B732" s="155"/>
      <c r="C732" s="155"/>
      <c r="D732" s="152" t="str">
        <f t="shared" si="12"/>
        <v/>
      </c>
      <c r="E732" s="170"/>
    </row>
    <row r="733" s="144" customFormat="1" spans="1:5">
      <c r="A733" s="173" t="s">
        <v>726</v>
      </c>
      <c r="B733" s="155"/>
      <c r="C733" s="155"/>
      <c r="D733" s="152" t="str">
        <f t="shared" si="12"/>
        <v/>
      </c>
      <c r="E733" s="170"/>
    </row>
    <row r="734" s="144" customFormat="1" spans="1:5">
      <c r="A734" s="173" t="s">
        <v>727</v>
      </c>
      <c r="B734" s="155"/>
      <c r="C734" s="155"/>
      <c r="D734" s="152" t="str">
        <f t="shared" si="12"/>
        <v/>
      </c>
      <c r="E734" s="170"/>
    </row>
    <row r="735" s="144" customFormat="1" spans="1:5">
      <c r="A735" s="173" t="s">
        <v>728</v>
      </c>
      <c r="B735" s="155"/>
      <c r="C735" s="155"/>
      <c r="D735" s="152" t="str">
        <f t="shared" si="12"/>
        <v/>
      </c>
      <c r="E735" s="150"/>
    </row>
    <row r="736" s="144" customFormat="1" spans="1:5">
      <c r="A736" s="173" t="s">
        <v>729</v>
      </c>
      <c r="B736" s="155"/>
      <c r="C736" s="155"/>
      <c r="D736" s="152" t="str">
        <f t="shared" si="12"/>
        <v/>
      </c>
      <c r="E736" s="150"/>
    </row>
    <row r="737" s="144" customFormat="1" spans="1:5">
      <c r="A737" s="173" t="s">
        <v>730</v>
      </c>
      <c r="B737" s="154">
        <f>SUM(B738:B743)</f>
        <v>0</v>
      </c>
      <c r="C737" s="154">
        <f>SUM(C738:C743)</f>
        <v>0</v>
      </c>
      <c r="D737" s="152" t="str">
        <f t="shared" si="12"/>
        <v/>
      </c>
      <c r="E737" s="150"/>
    </row>
    <row r="738" s="144" customFormat="1" spans="1:5">
      <c r="A738" s="173" t="s">
        <v>731</v>
      </c>
      <c r="B738" s="155"/>
      <c r="C738" s="155"/>
      <c r="D738" s="152" t="str">
        <f t="shared" si="12"/>
        <v/>
      </c>
      <c r="E738" s="150"/>
    </row>
    <row r="739" s="144" customFormat="1" spans="1:5">
      <c r="A739" s="173" t="s">
        <v>732</v>
      </c>
      <c r="B739" s="155"/>
      <c r="C739" s="155"/>
      <c r="D739" s="152" t="str">
        <f t="shared" si="12"/>
        <v/>
      </c>
      <c r="E739" s="150"/>
    </row>
    <row r="740" s="144" customFormat="1" spans="1:5">
      <c r="A740" s="173" t="s">
        <v>733</v>
      </c>
      <c r="B740" s="155"/>
      <c r="C740" s="155"/>
      <c r="D740" s="152" t="str">
        <f t="shared" si="12"/>
        <v/>
      </c>
      <c r="E740" s="150"/>
    </row>
    <row r="741" s="144" customFormat="1" spans="1:5">
      <c r="A741" s="173" t="s">
        <v>734</v>
      </c>
      <c r="B741" s="155"/>
      <c r="C741" s="155"/>
      <c r="D741" s="152" t="str">
        <f t="shared" si="12"/>
        <v/>
      </c>
      <c r="E741" s="150"/>
    </row>
    <row r="742" s="144" customFormat="1" spans="1:5">
      <c r="A742" s="173" t="s">
        <v>735</v>
      </c>
      <c r="B742" s="155"/>
      <c r="C742" s="155"/>
      <c r="D742" s="152" t="str">
        <f t="shared" si="12"/>
        <v/>
      </c>
      <c r="E742" s="150"/>
    </row>
    <row r="743" s="144" customFormat="1" spans="1:5">
      <c r="A743" s="173" t="s">
        <v>736</v>
      </c>
      <c r="B743" s="155"/>
      <c r="C743" s="155"/>
      <c r="D743" s="152" t="str">
        <f t="shared" si="12"/>
        <v/>
      </c>
      <c r="E743" s="150"/>
    </row>
    <row r="744" s="144" customFormat="1" spans="1:5">
      <c r="A744" s="173" t="s">
        <v>737</v>
      </c>
      <c r="B744" s="154">
        <f>SUM(B745:B749)</f>
        <v>0</v>
      </c>
      <c r="C744" s="154">
        <f>SUM(C745:C749)</f>
        <v>0</v>
      </c>
      <c r="D744" s="152" t="str">
        <f t="shared" si="12"/>
        <v/>
      </c>
      <c r="E744" s="150"/>
    </row>
    <row r="745" s="144" customFormat="1" spans="1:5">
      <c r="A745" s="173" t="s">
        <v>738</v>
      </c>
      <c r="B745" s="155"/>
      <c r="C745" s="155"/>
      <c r="D745" s="152" t="str">
        <f t="shared" si="12"/>
        <v/>
      </c>
      <c r="E745" s="150"/>
    </row>
    <row r="746" s="144" customFormat="1" spans="1:5">
      <c r="A746" s="173" t="s">
        <v>739</v>
      </c>
      <c r="B746" s="155"/>
      <c r="C746" s="155"/>
      <c r="D746" s="152" t="str">
        <f t="shared" si="12"/>
        <v/>
      </c>
      <c r="E746" s="150"/>
    </row>
    <row r="747" s="144" customFormat="1" spans="1:5">
      <c r="A747" s="173" t="s">
        <v>740</v>
      </c>
      <c r="B747" s="155"/>
      <c r="C747" s="155"/>
      <c r="D747" s="152" t="str">
        <f t="shared" si="12"/>
        <v/>
      </c>
      <c r="E747" s="150"/>
    </row>
    <row r="748" s="144" customFormat="1" spans="1:5">
      <c r="A748" s="173" t="s">
        <v>741</v>
      </c>
      <c r="B748" s="155"/>
      <c r="C748" s="155"/>
      <c r="D748" s="152" t="str">
        <f t="shared" si="12"/>
        <v/>
      </c>
      <c r="E748" s="150"/>
    </row>
    <row r="749" s="144" customFormat="1" spans="1:5">
      <c r="A749" s="173" t="s">
        <v>742</v>
      </c>
      <c r="B749" s="155"/>
      <c r="C749" s="155"/>
      <c r="D749" s="152" t="str">
        <f t="shared" si="12"/>
        <v/>
      </c>
      <c r="E749" s="150"/>
    </row>
    <row r="750" s="144" customFormat="1" spans="1:5">
      <c r="A750" s="173" t="s">
        <v>743</v>
      </c>
      <c r="B750" s="154">
        <f>SUM(B751:B752)</f>
        <v>0</v>
      </c>
      <c r="C750" s="154">
        <f>SUM(C751:C752)</f>
        <v>0</v>
      </c>
      <c r="D750" s="152" t="str">
        <f t="shared" si="12"/>
        <v/>
      </c>
      <c r="E750" s="150"/>
    </row>
    <row r="751" s="144" customFormat="1" spans="1:5">
      <c r="A751" s="173" t="s">
        <v>744</v>
      </c>
      <c r="B751" s="155"/>
      <c r="C751" s="155"/>
      <c r="D751" s="152" t="str">
        <f t="shared" si="12"/>
        <v/>
      </c>
      <c r="E751" s="150"/>
    </row>
    <row r="752" s="144" customFormat="1" spans="1:5">
      <c r="A752" s="173" t="s">
        <v>745</v>
      </c>
      <c r="B752" s="155"/>
      <c r="C752" s="155"/>
      <c r="D752" s="152" t="str">
        <f t="shared" si="12"/>
        <v/>
      </c>
      <c r="E752" s="150"/>
    </row>
    <row r="753" s="144" customFormat="1" spans="1:5">
      <c r="A753" s="173" t="s">
        <v>746</v>
      </c>
      <c r="B753" s="154">
        <f>SUM(B754:B755)</f>
        <v>0</v>
      </c>
      <c r="C753" s="154">
        <f>SUM(C754:C755)</f>
        <v>0</v>
      </c>
      <c r="D753" s="152" t="str">
        <f t="shared" si="12"/>
        <v/>
      </c>
      <c r="E753" s="150"/>
    </row>
    <row r="754" s="144" customFormat="1" spans="1:5">
      <c r="A754" s="173" t="s">
        <v>747</v>
      </c>
      <c r="B754" s="155"/>
      <c r="C754" s="155"/>
      <c r="D754" s="152" t="str">
        <f t="shared" si="12"/>
        <v/>
      </c>
      <c r="E754" s="150"/>
    </row>
    <row r="755" s="144" customFormat="1" spans="1:5">
      <c r="A755" s="173" t="s">
        <v>748</v>
      </c>
      <c r="B755" s="155"/>
      <c r="C755" s="155"/>
      <c r="D755" s="152" t="str">
        <f t="shared" si="12"/>
        <v/>
      </c>
      <c r="E755" s="150"/>
    </row>
    <row r="756" s="144" customFormat="1" spans="1:5">
      <c r="A756" s="173" t="s">
        <v>749</v>
      </c>
      <c r="B756" s="155"/>
      <c r="C756" s="155"/>
      <c r="D756" s="152" t="str">
        <f t="shared" si="12"/>
        <v/>
      </c>
      <c r="E756" s="150"/>
    </row>
    <row r="757" s="144" customFormat="1" spans="1:5">
      <c r="A757" s="173" t="s">
        <v>750</v>
      </c>
      <c r="B757" s="155"/>
      <c r="C757" s="155"/>
      <c r="D757" s="152" t="str">
        <f t="shared" si="12"/>
        <v/>
      </c>
      <c r="E757" s="150"/>
    </row>
    <row r="758" s="144" customFormat="1" spans="1:5">
      <c r="A758" s="173" t="s">
        <v>751</v>
      </c>
      <c r="B758" s="154">
        <f>SUM(B759:B763)</f>
        <v>0</v>
      </c>
      <c r="C758" s="154">
        <f>SUM(C759:C763)</f>
        <v>0</v>
      </c>
      <c r="D758" s="152" t="str">
        <f t="shared" si="12"/>
        <v/>
      </c>
      <c r="E758" s="150"/>
    </row>
    <row r="759" s="144" customFormat="1" spans="1:5">
      <c r="A759" s="173" t="s">
        <v>1241</v>
      </c>
      <c r="B759" s="155"/>
      <c r="C759" s="155"/>
      <c r="D759" s="152" t="str">
        <f t="shared" si="12"/>
        <v/>
      </c>
      <c r="E759" s="150"/>
    </row>
    <row r="760" s="144" customFormat="1" spans="1:5">
      <c r="A760" s="173" t="s">
        <v>1242</v>
      </c>
      <c r="B760" s="155"/>
      <c r="C760" s="155"/>
      <c r="D760" s="152" t="str">
        <f t="shared" si="12"/>
        <v/>
      </c>
      <c r="E760" s="150"/>
    </row>
    <row r="761" s="144" customFormat="1" spans="1:5">
      <c r="A761" s="173" t="s">
        <v>754</v>
      </c>
      <c r="B761" s="155"/>
      <c r="C761" s="155"/>
      <c r="D761" s="152" t="str">
        <f t="shared" si="12"/>
        <v/>
      </c>
      <c r="E761" s="150"/>
    </row>
    <row r="762" s="144" customFormat="1" spans="1:5">
      <c r="A762" s="173" t="s">
        <v>755</v>
      </c>
      <c r="B762" s="155"/>
      <c r="C762" s="155"/>
      <c r="D762" s="152" t="str">
        <f t="shared" si="12"/>
        <v/>
      </c>
      <c r="E762" s="150"/>
    </row>
    <row r="763" s="144" customFormat="1" spans="1:5">
      <c r="A763" s="173" t="s">
        <v>756</v>
      </c>
      <c r="B763" s="155"/>
      <c r="C763" s="155"/>
      <c r="D763" s="152" t="str">
        <f t="shared" si="12"/>
        <v/>
      </c>
      <c r="E763" s="150"/>
    </row>
    <row r="764" s="144" customFormat="1" spans="1:5">
      <c r="A764" s="173" t="s">
        <v>757</v>
      </c>
      <c r="B764" s="155"/>
      <c r="C764" s="155"/>
      <c r="D764" s="152" t="str">
        <f t="shared" si="12"/>
        <v/>
      </c>
      <c r="E764" s="150"/>
    </row>
    <row r="765" s="144" customFormat="1" spans="1:5">
      <c r="A765" s="173" t="s">
        <v>758</v>
      </c>
      <c r="B765" s="155"/>
      <c r="C765" s="155"/>
      <c r="D765" s="152" t="str">
        <f t="shared" si="12"/>
        <v/>
      </c>
      <c r="E765" s="150"/>
    </row>
    <row r="766" s="144" customFormat="1" spans="1:5">
      <c r="A766" s="173" t="s">
        <v>759</v>
      </c>
      <c r="B766" s="154">
        <f>SUM(B767:B780)</f>
        <v>0</v>
      </c>
      <c r="C766" s="154">
        <f>SUM(C767:C780)</f>
        <v>0</v>
      </c>
      <c r="D766" s="152" t="str">
        <f t="shared" si="12"/>
        <v/>
      </c>
      <c r="E766" s="150"/>
    </row>
    <row r="767" s="144" customFormat="1" spans="1:5">
      <c r="A767" s="173" t="s">
        <v>162</v>
      </c>
      <c r="B767" s="155"/>
      <c r="C767" s="155"/>
      <c r="D767" s="152" t="str">
        <f t="shared" si="12"/>
        <v/>
      </c>
      <c r="E767" s="150"/>
    </row>
    <row r="768" s="144" customFormat="1" spans="1:5">
      <c r="A768" s="173" t="s">
        <v>163</v>
      </c>
      <c r="B768" s="155"/>
      <c r="C768" s="155"/>
      <c r="D768" s="152" t="str">
        <f t="shared" si="12"/>
        <v/>
      </c>
      <c r="E768" s="150"/>
    </row>
    <row r="769" s="144" customFormat="1" spans="1:5">
      <c r="A769" s="173" t="s">
        <v>164</v>
      </c>
      <c r="B769" s="155"/>
      <c r="C769" s="155"/>
      <c r="D769" s="152" t="str">
        <f t="shared" si="12"/>
        <v/>
      </c>
      <c r="E769" s="150"/>
    </row>
    <row r="770" s="144" customFormat="1" spans="1:5">
      <c r="A770" s="173" t="s">
        <v>760</v>
      </c>
      <c r="B770" s="155"/>
      <c r="C770" s="155"/>
      <c r="D770" s="152" t="str">
        <f t="shared" si="12"/>
        <v/>
      </c>
      <c r="E770" s="150"/>
    </row>
    <row r="771" s="144" customFormat="1" spans="1:5">
      <c r="A771" s="173" t="s">
        <v>761</v>
      </c>
      <c r="B771" s="155"/>
      <c r="C771" s="155"/>
      <c r="D771" s="152" t="str">
        <f t="shared" ref="D771:D834" si="13">IF(B771=0,"",ROUND((C771/B771-1)*100,1))</f>
        <v/>
      </c>
      <c r="E771" s="150"/>
    </row>
    <row r="772" s="144" customFormat="1" spans="1:5">
      <c r="A772" s="173" t="s">
        <v>762</v>
      </c>
      <c r="B772" s="155"/>
      <c r="C772" s="155"/>
      <c r="D772" s="152" t="str">
        <f t="shared" si="13"/>
        <v/>
      </c>
      <c r="E772" s="150"/>
    </row>
    <row r="773" s="144" customFormat="1" spans="1:5">
      <c r="A773" s="173" t="s">
        <v>763</v>
      </c>
      <c r="B773" s="155"/>
      <c r="C773" s="155"/>
      <c r="D773" s="152" t="str">
        <f t="shared" si="13"/>
        <v/>
      </c>
      <c r="E773" s="150"/>
    </row>
    <row r="774" s="144" customFormat="1" spans="1:5">
      <c r="A774" s="173" t="s">
        <v>764</v>
      </c>
      <c r="B774" s="155"/>
      <c r="C774" s="155"/>
      <c r="D774" s="152" t="str">
        <f t="shared" si="13"/>
        <v/>
      </c>
      <c r="E774" s="150"/>
    </row>
    <row r="775" s="144" customFormat="1" spans="1:5">
      <c r="A775" s="173" t="s">
        <v>765</v>
      </c>
      <c r="B775" s="155"/>
      <c r="C775" s="155"/>
      <c r="D775" s="152" t="str">
        <f t="shared" si="13"/>
        <v/>
      </c>
      <c r="E775" s="150"/>
    </row>
    <row r="776" s="144" customFormat="1" spans="1:5">
      <c r="A776" s="173" t="s">
        <v>766</v>
      </c>
      <c r="B776" s="155"/>
      <c r="C776" s="155"/>
      <c r="D776" s="152" t="str">
        <f t="shared" si="13"/>
        <v/>
      </c>
      <c r="E776" s="150"/>
    </row>
    <row r="777" s="144" customFormat="1" spans="1:5">
      <c r="A777" s="173" t="s">
        <v>205</v>
      </c>
      <c r="B777" s="155"/>
      <c r="C777" s="155"/>
      <c r="D777" s="152" t="str">
        <f t="shared" si="13"/>
        <v/>
      </c>
      <c r="E777" s="150"/>
    </row>
    <row r="778" s="144" customFormat="1" spans="1:5">
      <c r="A778" s="173" t="s">
        <v>767</v>
      </c>
      <c r="B778" s="155"/>
      <c r="C778" s="155"/>
      <c r="D778" s="152" t="str">
        <f t="shared" si="13"/>
        <v/>
      </c>
      <c r="E778" s="150"/>
    </row>
    <row r="779" s="144" customFormat="1" spans="1:5">
      <c r="A779" s="173" t="s">
        <v>171</v>
      </c>
      <c r="B779" s="155"/>
      <c r="C779" s="155"/>
      <c r="D779" s="152" t="str">
        <f t="shared" si="13"/>
        <v/>
      </c>
      <c r="E779" s="150"/>
    </row>
    <row r="780" s="144" customFormat="1" spans="1:5">
      <c r="A780" s="173" t="s">
        <v>768</v>
      </c>
      <c r="B780" s="155"/>
      <c r="C780" s="155"/>
      <c r="D780" s="152" t="str">
        <f t="shared" si="13"/>
        <v/>
      </c>
      <c r="E780" s="150"/>
    </row>
    <row r="781" s="144" customFormat="1" spans="1:5">
      <c r="A781" s="173" t="s">
        <v>769</v>
      </c>
      <c r="B781" s="155"/>
      <c r="C781" s="155"/>
      <c r="D781" s="152" t="str">
        <f t="shared" si="13"/>
        <v/>
      </c>
      <c r="E781" s="150"/>
    </row>
    <row r="782" s="144" customFormat="1" spans="1:5">
      <c r="A782" s="173" t="s">
        <v>770</v>
      </c>
      <c r="B782" s="154">
        <f>SUM(B783,B794,B795,B798,B799,B800,)</f>
        <v>14133</v>
      </c>
      <c r="C782" s="154">
        <f>SUM(C783,C794,C795,C798,C799,C800,)</f>
        <v>12595</v>
      </c>
      <c r="D782" s="152">
        <f t="shared" si="13"/>
        <v>-10.9</v>
      </c>
      <c r="E782" s="150"/>
    </row>
    <row r="783" s="144" customFormat="1" spans="1:5">
      <c r="A783" s="173" t="s">
        <v>771</v>
      </c>
      <c r="B783" s="154">
        <f>SUM(B784:B793)</f>
        <v>2540</v>
      </c>
      <c r="C783" s="154">
        <f>SUM(C784:C793)</f>
        <v>1842</v>
      </c>
      <c r="D783" s="152">
        <f t="shared" si="13"/>
        <v>-27.5</v>
      </c>
      <c r="E783" s="150"/>
    </row>
    <row r="784" s="144" customFormat="1" spans="1:5">
      <c r="A784" s="173" t="s">
        <v>772</v>
      </c>
      <c r="B784" s="155">
        <v>1621</v>
      </c>
      <c r="C784" s="155">
        <v>409</v>
      </c>
      <c r="D784" s="152">
        <f t="shared" si="13"/>
        <v>-74.8</v>
      </c>
      <c r="E784" s="150"/>
    </row>
    <row r="785" s="144" customFormat="1" spans="1:5">
      <c r="A785" s="173" t="s">
        <v>773</v>
      </c>
      <c r="B785" s="155"/>
      <c r="C785" s="155"/>
      <c r="D785" s="152" t="str">
        <f t="shared" si="13"/>
        <v/>
      </c>
      <c r="E785" s="150"/>
    </row>
    <row r="786" s="144" customFormat="1" spans="1:5">
      <c r="A786" s="173" t="s">
        <v>774</v>
      </c>
      <c r="B786" s="155"/>
      <c r="C786" s="155"/>
      <c r="D786" s="152" t="str">
        <f t="shared" si="13"/>
        <v/>
      </c>
      <c r="E786" s="150"/>
    </row>
    <row r="787" s="144" customFormat="1" spans="1:5">
      <c r="A787" s="173" t="s">
        <v>775</v>
      </c>
      <c r="B787" s="155">
        <v>919</v>
      </c>
      <c r="C787" s="155">
        <v>961</v>
      </c>
      <c r="D787" s="152">
        <f t="shared" si="13"/>
        <v>4.6</v>
      </c>
      <c r="E787" s="150"/>
    </row>
    <row r="788" s="144" customFormat="1" spans="1:5">
      <c r="A788" s="173" t="s">
        <v>1243</v>
      </c>
      <c r="B788" s="155"/>
      <c r="C788" s="155"/>
      <c r="D788" s="152" t="str">
        <f t="shared" si="13"/>
        <v/>
      </c>
      <c r="E788" s="150"/>
    </row>
    <row r="789" s="144" customFormat="1" spans="1:5">
      <c r="A789" s="173" t="s">
        <v>777</v>
      </c>
      <c r="B789" s="155"/>
      <c r="C789" s="155"/>
      <c r="D789" s="152" t="str">
        <f t="shared" si="13"/>
        <v/>
      </c>
      <c r="E789" s="150"/>
    </row>
    <row r="790" s="144" customFormat="1" spans="1:5">
      <c r="A790" s="173" t="s">
        <v>778</v>
      </c>
      <c r="B790" s="155"/>
      <c r="C790" s="155"/>
      <c r="D790" s="152" t="str">
        <f t="shared" si="13"/>
        <v/>
      </c>
      <c r="E790" s="150"/>
    </row>
    <row r="791" s="144" customFormat="1" spans="1:5">
      <c r="A791" s="173" t="s">
        <v>780</v>
      </c>
      <c r="B791" s="155"/>
      <c r="C791" s="155"/>
      <c r="D791" s="152" t="str">
        <f t="shared" si="13"/>
        <v/>
      </c>
      <c r="E791" s="150"/>
    </row>
    <row r="792" s="144" customFormat="1" spans="1:5">
      <c r="A792" s="173" t="s">
        <v>781</v>
      </c>
      <c r="B792" s="155"/>
      <c r="C792" s="155"/>
      <c r="D792" s="152" t="str">
        <f t="shared" si="13"/>
        <v/>
      </c>
      <c r="E792" s="150"/>
    </row>
    <row r="793" s="144" customFormat="1" spans="1:5">
      <c r="A793" s="173" t="s">
        <v>782</v>
      </c>
      <c r="B793" s="155"/>
      <c r="C793" s="155">
        <v>472</v>
      </c>
      <c r="D793" s="152" t="str">
        <f t="shared" si="13"/>
        <v/>
      </c>
      <c r="E793" s="150"/>
    </row>
    <row r="794" s="144" customFormat="1" spans="1:5">
      <c r="A794" s="173" t="s">
        <v>783</v>
      </c>
      <c r="B794" s="174"/>
      <c r="C794" s="175">
        <v>190</v>
      </c>
      <c r="D794" s="152" t="str">
        <f t="shared" si="13"/>
        <v/>
      </c>
      <c r="E794" s="150"/>
    </row>
    <row r="795" s="144" customFormat="1" spans="1:5">
      <c r="A795" s="173" t="s">
        <v>784</v>
      </c>
      <c r="B795" s="154">
        <f>SUM(B796:B797)</f>
        <v>11593</v>
      </c>
      <c r="C795" s="154">
        <f>SUM(C796:C797)</f>
        <v>10563</v>
      </c>
      <c r="D795" s="152">
        <f t="shared" si="13"/>
        <v>-8.9</v>
      </c>
      <c r="E795" s="150"/>
    </row>
    <row r="796" s="144" customFormat="1" spans="1:5">
      <c r="A796" s="173" t="s">
        <v>785</v>
      </c>
      <c r="B796" s="155"/>
      <c r="C796" s="155"/>
      <c r="D796" s="152" t="str">
        <f t="shared" si="13"/>
        <v/>
      </c>
      <c r="E796" s="150"/>
    </row>
    <row r="797" s="144" customFormat="1" spans="1:5">
      <c r="A797" s="173" t="s">
        <v>786</v>
      </c>
      <c r="B797" s="155">
        <v>11593</v>
      </c>
      <c r="C797" s="155">
        <v>10563</v>
      </c>
      <c r="D797" s="152">
        <f t="shared" si="13"/>
        <v>-8.9</v>
      </c>
      <c r="E797" s="150"/>
    </row>
    <row r="798" s="144" customFormat="1" spans="1:5">
      <c r="A798" s="173" t="s">
        <v>787</v>
      </c>
      <c r="B798" s="155"/>
      <c r="C798" s="155"/>
      <c r="D798" s="152" t="str">
        <f t="shared" si="13"/>
        <v/>
      </c>
      <c r="E798" s="150"/>
    </row>
    <row r="799" s="144" customFormat="1" spans="1:5">
      <c r="A799" s="173" t="s">
        <v>788</v>
      </c>
      <c r="B799" s="155"/>
      <c r="C799" s="155"/>
      <c r="D799" s="152" t="str">
        <f t="shared" si="13"/>
        <v/>
      </c>
      <c r="E799" s="150"/>
    </row>
    <row r="800" s="144" customFormat="1" spans="1:5">
      <c r="A800" s="173" t="s">
        <v>789</v>
      </c>
      <c r="B800" s="155"/>
      <c r="C800" s="155"/>
      <c r="D800" s="152" t="str">
        <f t="shared" si="13"/>
        <v/>
      </c>
      <c r="E800" s="150"/>
    </row>
    <row r="801" s="144" customFormat="1" spans="1:5">
      <c r="A801" s="173" t="s">
        <v>790</v>
      </c>
      <c r="B801" s="154">
        <f>SUM(B802,B827,B852,B878,B889,B900,B906,B913,B920,B923,)</f>
        <v>3230</v>
      </c>
      <c r="C801" s="154">
        <f>SUM(C802,C827,C852,C878,C889,C900,C906,C913,C920,C923,)</f>
        <v>3415</v>
      </c>
      <c r="D801" s="152">
        <f t="shared" si="13"/>
        <v>5.7</v>
      </c>
      <c r="E801" s="150"/>
    </row>
    <row r="802" s="144" customFormat="1" spans="1:5">
      <c r="A802" s="173" t="s">
        <v>791</v>
      </c>
      <c r="B802" s="154">
        <f>SUM(B803:B826)</f>
        <v>3230</v>
      </c>
      <c r="C802" s="154">
        <f>SUM(C803:C826)</f>
        <v>3399</v>
      </c>
      <c r="D802" s="152">
        <f t="shared" si="13"/>
        <v>5.2</v>
      </c>
      <c r="E802" s="150"/>
    </row>
    <row r="803" s="144" customFormat="1" spans="1:5">
      <c r="A803" s="173" t="s">
        <v>772</v>
      </c>
      <c r="B803" s="155">
        <v>3230</v>
      </c>
      <c r="C803" s="155">
        <v>951</v>
      </c>
      <c r="D803" s="152">
        <f t="shared" si="13"/>
        <v>-70.6</v>
      </c>
      <c r="E803" s="150"/>
    </row>
    <row r="804" s="144" customFormat="1" spans="1:5">
      <c r="A804" s="173" t="s">
        <v>773</v>
      </c>
      <c r="B804" s="155"/>
      <c r="C804" s="155"/>
      <c r="D804" s="152" t="str">
        <f t="shared" si="13"/>
        <v/>
      </c>
      <c r="E804" s="150"/>
    </row>
    <row r="805" s="144" customFormat="1" spans="1:5">
      <c r="A805" s="173" t="s">
        <v>774</v>
      </c>
      <c r="B805" s="155"/>
      <c r="C805" s="155"/>
      <c r="D805" s="152" t="str">
        <f t="shared" si="13"/>
        <v/>
      </c>
      <c r="E805" s="150"/>
    </row>
    <row r="806" s="144" customFormat="1" spans="1:5">
      <c r="A806" s="173" t="s">
        <v>792</v>
      </c>
      <c r="B806" s="155"/>
      <c r="C806" s="155"/>
      <c r="D806" s="152" t="str">
        <f t="shared" si="13"/>
        <v/>
      </c>
      <c r="E806" s="150"/>
    </row>
    <row r="807" s="144" customFormat="1" spans="1:5">
      <c r="A807" s="173" t="s">
        <v>793</v>
      </c>
      <c r="B807" s="155"/>
      <c r="C807" s="155"/>
      <c r="D807" s="152" t="str">
        <f t="shared" si="13"/>
        <v/>
      </c>
      <c r="E807" s="150"/>
    </row>
    <row r="808" s="144" customFormat="1" spans="1:5">
      <c r="A808" s="173" t="s">
        <v>794</v>
      </c>
      <c r="B808" s="155"/>
      <c r="C808" s="155"/>
      <c r="D808" s="152" t="str">
        <f t="shared" si="13"/>
        <v/>
      </c>
      <c r="E808" s="150"/>
    </row>
    <row r="809" s="144" customFormat="1" spans="1:5">
      <c r="A809" s="173" t="s">
        <v>795</v>
      </c>
      <c r="B809" s="155"/>
      <c r="C809" s="155"/>
      <c r="D809" s="152" t="str">
        <f t="shared" si="13"/>
        <v/>
      </c>
      <c r="E809" s="150"/>
    </row>
    <row r="810" s="144" customFormat="1" spans="1:5">
      <c r="A810" s="173" t="s">
        <v>796</v>
      </c>
      <c r="B810" s="155"/>
      <c r="C810" s="155"/>
      <c r="D810" s="152" t="str">
        <f t="shared" si="13"/>
        <v/>
      </c>
      <c r="E810" s="150"/>
    </row>
    <row r="811" s="144" customFormat="1" spans="1:5">
      <c r="A811" s="173" t="s">
        <v>797</v>
      </c>
      <c r="B811" s="155"/>
      <c r="C811" s="155"/>
      <c r="D811" s="152" t="str">
        <f t="shared" si="13"/>
        <v/>
      </c>
      <c r="E811" s="150"/>
    </row>
    <row r="812" s="144" customFormat="1" spans="1:5">
      <c r="A812" s="173" t="s">
        <v>798</v>
      </c>
      <c r="B812" s="155"/>
      <c r="C812" s="155"/>
      <c r="D812" s="152" t="str">
        <f t="shared" si="13"/>
        <v/>
      </c>
      <c r="E812" s="150"/>
    </row>
    <row r="813" s="144" customFormat="1" spans="1:5">
      <c r="A813" s="173" t="s">
        <v>799</v>
      </c>
      <c r="B813" s="155"/>
      <c r="C813" s="155"/>
      <c r="D813" s="152" t="str">
        <f t="shared" si="13"/>
        <v/>
      </c>
      <c r="E813" s="150"/>
    </row>
    <row r="814" s="144" customFormat="1" spans="1:5">
      <c r="A814" s="173" t="s">
        <v>800</v>
      </c>
      <c r="B814" s="155"/>
      <c r="C814" s="155"/>
      <c r="D814" s="152" t="str">
        <f t="shared" si="13"/>
        <v/>
      </c>
      <c r="E814" s="150"/>
    </row>
    <row r="815" s="144" customFormat="1" spans="1:5">
      <c r="A815" s="173" t="s">
        <v>801</v>
      </c>
      <c r="B815" s="155"/>
      <c r="C815" s="155"/>
      <c r="D815" s="152" t="str">
        <f t="shared" si="13"/>
        <v/>
      </c>
      <c r="E815" s="150"/>
    </row>
    <row r="816" s="144" customFormat="1" spans="1:5">
      <c r="A816" s="173" t="s">
        <v>802</v>
      </c>
      <c r="B816" s="155"/>
      <c r="C816" s="155"/>
      <c r="D816" s="152" t="str">
        <f t="shared" si="13"/>
        <v/>
      </c>
      <c r="E816" s="150"/>
    </row>
    <row r="817" s="144" customFormat="1" spans="1:5">
      <c r="A817" s="173" t="s">
        <v>803</v>
      </c>
      <c r="B817" s="155"/>
      <c r="C817" s="155"/>
      <c r="D817" s="152" t="str">
        <f t="shared" si="13"/>
        <v/>
      </c>
      <c r="E817" s="150"/>
    </row>
    <row r="818" s="144" customFormat="1" spans="1:5">
      <c r="A818" s="173" t="s">
        <v>804</v>
      </c>
      <c r="B818" s="155"/>
      <c r="C818" s="155"/>
      <c r="D818" s="152" t="str">
        <f t="shared" si="13"/>
        <v/>
      </c>
      <c r="E818" s="150"/>
    </row>
    <row r="819" s="144" customFormat="1" spans="1:5">
      <c r="A819" s="173" t="s">
        <v>805</v>
      </c>
      <c r="B819" s="155"/>
      <c r="C819" s="155"/>
      <c r="D819" s="152" t="str">
        <f t="shared" si="13"/>
        <v/>
      </c>
      <c r="E819" s="150"/>
    </row>
    <row r="820" s="144" customFormat="1" spans="1:5">
      <c r="A820" s="173" t="s">
        <v>806</v>
      </c>
      <c r="B820" s="155"/>
      <c r="C820" s="155"/>
      <c r="D820" s="152" t="str">
        <f t="shared" si="13"/>
        <v/>
      </c>
      <c r="E820" s="150"/>
    </row>
    <row r="821" s="144" customFormat="1" spans="1:5">
      <c r="A821" s="173" t="s">
        <v>807</v>
      </c>
      <c r="B821" s="155"/>
      <c r="C821" s="155"/>
      <c r="D821" s="152" t="str">
        <f t="shared" si="13"/>
        <v/>
      </c>
      <c r="E821" s="150"/>
    </row>
    <row r="822" s="144" customFormat="1" spans="1:5">
      <c r="A822" s="173" t="s">
        <v>808</v>
      </c>
      <c r="B822" s="155"/>
      <c r="C822" s="155"/>
      <c r="D822" s="152" t="str">
        <f t="shared" si="13"/>
        <v/>
      </c>
      <c r="E822" s="150"/>
    </row>
    <row r="823" s="144" customFormat="1" spans="1:5">
      <c r="A823" s="173" t="s">
        <v>809</v>
      </c>
      <c r="B823" s="155"/>
      <c r="C823" s="155"/>
      <c r="D823" s="152" t="str">
        <f t="shared" si="13"/>
        <v/>
      </c>
      <c r="E823" s="150"/>
    </row>
    <row r="824" s="144" customFormat="1" spans="1:5">
      <c r="A824" s="173" t="s">
        <v>810</v>
      </c>
      <c r="B824" s="155"/>
      <c r="C824" s="155"/>
      <c r="D824" s="152" t="str">
        <f t="shared" si="13"/>
        <v/>
      </c>
      <c r="E824" s="150"/>
    </row>
    <row r="825" s="144" customFormat="1" spans="1:5">
      <c r="A825" s="173" t="s">
        <v>811</v>
      </c>
      <c r="B825" s="155"/>
      <c r="C825" s="155"/>
      <c r="D825" s="152" t="str">
        <f t="shared" si="13"/>
        <v/>
      </c>
      <c r="E825" s="150"/>
    </row>
    <row r="826" s="144" customFormat="1" spans="1:5">
      <c r="A826" s="173" t="s">
        <v>812</v>
      </c>
      <c r="B826" s="155"/>
      <c r="C826" s="155">
        <v>2448</v>
      </c>
      <c r="D826" s="152" t="str">
        <f t="shared" si="13"/>
        <v/>
      </c>
      <c r="E826" s="150"/>
    </row>
    <row r="827" s="144" customFormat="1" spans="1:5">
      <c r="A827" s="173" t="s">
        <v>1244</v>
      </c>
      <c r="B827" s="154">
        <f>SUM(B828:B851)</f>
        <v>0</v>
      </c>
      <c r="C827" s="154">
        <f>SUM(C828:C851)</f>
        <v>0</v>
      </c>
      <c r="D827" s="152" t="str">
        <f t="shared" si="13"/>
        <v/>
      </c>
      <c r="E827" s="150"/>
    </row>
    <row r="828" s="144" customFormat="1" spans="1:5">
      <c r="A828" s="173" t="s">
        <v>772</v>
      </c>
      <c r="B828" s="155"/>
      <c r="C828" s="155"/>
      <c r="D828" s="152" t="str">
        <f t="shared" si="13"/>
        <v/>
      </c>
      <c r="E828" s="150"/>
    </row>
    <row r="829" s="144" customFormat="1" spans="1:5">
      <c r="A829" s="173" t="s">
        <v>773</v>
      </c>
      <c r="B829" s="155"/>
      <c r="C829" s="155"/>
      <c r="D829" s="152" t="str">
        <f t="shared" si="13"/>
        <v/>
      </c>
      <c r="E829" s="150"/>
    </row>
    <row r="830" s="144" customFormat="1" spans="1:5">
      <c r="A830" s="173" t="s">
        <v>774</v>
      </c>
      <c r="B830" s="155"/>
      <c r="C830" s="155"/>
      <c r="D830" s="152" t="str">
        <f t="shared" si="13"/>
        <v/>
      </c>
      <c r="E830" s="150"/>
    </row>
    <row r="831" s="144" customFormat="1" spans="1:5">
      <c r="A831" s="172" t="s">
        <v>1245</v>
      </c>
      <c r="B831" s="155"/>
      <c r="C831" s="155"/>
      <c r="D831" s="152" t="str">
        <f t="shared" si="13"/>
        <v/>
      </c>
      <c r="E831" s="150"/>
    </row>
    <row r="832" s="144" customFormat="1" spans="1:5">
      <c r="A832" s="173" t="s">
        <v>815</v>
      </c>
      <c r="B832" s="155"/>
      <c r="C832" s="155"/>
      <c r="D832" s="152" t="str">
        <f t="shared" si="13"/>
        <v/>
      </c>
      <c r="E832" s="150"/>
    </row>
    <row r="833" s="144" customFormat="1" spans="1:5">
      <c r="A833" s="173" t="s">
        <v>1246</v>
      </c>
      <c r="B833" s="155"/>
      <c r="C833" s="155"/>
      <c r="D833" s="152" t="str">
        <f t="shared" si="13"/>
        <v/>
      </c>
      <c r="E833" s="150"/>
    </row>
    <row r="834" s="144" customFormat="1" spans="1:5">
      <c r="A834" s="173" t="s">
        <v>817</v>
      </c>
      <c r="B834" s="155"/>
      <c r="C834" s="155"/>
      <c r="D834" s="152" t="str">
        <f t="shared" si="13"/>
        <v/>
      </c>
      <c r="E834" s="150"/>
    </row>
    <row r="835" s="144" customFormat="1" spans="1:5">
      <c r="A835" s="173" t="s">
        <v>819</v>
      </c>
      <c r="B835" s="155"/>
      <c r="C835" s="155"/>
      <c r="D835" s="152" t="str">
        <f t="shared" ref="D835:D898" si="14">IF(B835=0,"",ROUND((C835/B835-1)*100,1))</f>
        <v/>
      </c>
      <c r="E835" s="150"/>
    </row>
    <row r="836" s="144" customFormat="1" spans="1:5">
      <c r="A836" s="172" t="s">
        <v>1247</v>
      </c>
      <c r="B836" s="155"/>
      <c r="C836" s="155"/>
      <c r="D836" s="152" t="str">
        <f t="shared" si="14"/>
        <v/>
      </c>
      <c r="E836" s="150"/>
    </row>
    <row r="837" s="144" customFormat="1" spans="1:5">
      <c r="A837" s="173" t="s">
        <v>821</v>
      </c>
      <c r="B837" s="155"/>
      <c r="C837" s="155"/>
      <c r="D837" s="152" t="str">
        <f t="shared" si="14"/>
        <v/>
      </c>
      <c r="E837" s="150"/>
    </row>
    <row r="838" s="144" customFormat="1" spans="1:5">
      <c r="A838" s="173" t="s">
        <v>822</v>
      </c>
      <c r="B838" s="155"/>
      <c r="C838" s="155"/>
      <c r="D838" s="152" t="str">
        <f t="shared" si="14"/>
        <v/>
      </c>
      <c r="E838" s="150"/>
    </row>
    <row r="839" s="144" customFormat="1" spans="1:5">
      <c r="A839" s="172" t="s">
        <v>1248</v>
      </c>
      <c r="B839" s="155"/>
      <c r="C839" s="155"/>
      <c r="D839" s="152" t="str">
        <f t="shared" si="14"/>
        <v/>
      </c>
      <c r="E839" s="150"/>
    </row>
    <row r="840" s="144" customFormat="1" spans="1:5">
      <c r="A840" s="173" t="s">
        <v>825</v>
      </c>
      <c r="B840" s="155"/>
      <c r="C840" s="155"/>
      <c r="D840" s="152" t="str">
        <f t="shared" si="14"/>
        <v/>
      </c>
      <c r="E840" s="150"/>
    </row>
    <row r="841" s="144" customFormat="1" spans="1:5">
      <c r="A841" s="172" t="s">
        <v>1249</v>
      </c>
      <c r="B841" s="155"/>
      <c r="C841" s="155"/>
      <c r="D841" s="152" t="str">
        <f t="shared" si="14"/>
        <v/>
      </c>
      <c r="E841" s="150"/>
    </row>
    <row r="842" s="144" customFormat="1" spans="1:5">
      <c r="A842" s="172" t="s">
        <v>1250</v>
      </c>
      <c r="B842" s="155"/>
      <c r="C842" s="155"/>
      <c r="D842" s="152" t="str">
        <f t="shared" si="14"/>
        <v/>
      </c>
      <c r="E842" s="150"/>
    </row>
    <row r="843" s="144" customFormat="1" spans="1:5">
      <c r="A843" s="173" t="s">
        <v>830</v>
      </c>
      <c r="B843" s="155"/>
      <c r="C843" s="155"/>
      <c r="D843" s="152" t="str">
        <f t="shared" si="14"/>
        <v/>
      </c>
      <c r="E843" s="150"/>
    </row>
    <row r="844" s="144" customFormat="1" spans="1:5">
      <c r="A844" s="173" t="s">
        <v>833</v>
      </c>
      <c r="B844" s="155"/>
      <c r="C844" s="155"/>
      <c r="D844" s="152" t="str">
        <f t="shared" si="14"/>
        <v/>
      </c>
      <c r="E844" s="150"/>
    </row>
    <row r="845" s="144" customFormat="1" spans="1:5">
      <c r="A845" s="172" t="s">
        <v>1251</v>
      </c>
      <c r="B845" s="155"/>
      <c r="C845" s="155"/>
      <c r="D845" s="152" t="str">
        <f t="shared" si="14"/>
        <v/>
      </c>
      <c r="E845" s="150"/>
    </row>
    <row r="846" s="144" customFormat="1" spans="1:5">
      <c r="A846" s="173" t="s">
        <v>835</v>
      </c>
      <c r="B846" s="155"/>
      <c r="C846" s="155"/>
      <c r="D846" s="152" t="str">
        <f t="shared" si="14"/>
        <v/>
      </c>
      <c r="E846" s="150"/>
    </row>
    <row r="847" s="144" customFormat="1" spans="1:5">
      <c r="A847" s="172" t="s">
        <v>1252</v>
      </c>
      <c r="B847" s="155"/>
      <c r="C847" s="155"/>
      <c r="D847" s="152" t="str">
        <f t="shared" si="14"/>
        <v/>
      </c>
      <c r="E847" s="150"/>
    </row>
    <row r="848" s="144" customFormat="1" spans="1:5">
      <c r="A848" s="172" t="s">
        <v>1253</v>
      </c>
      <c r="B848" s="155"/>
      <c r="C848" s="155"/>
      <c r="D848" s="152" t="str">
        <f t="shared" si="14"/>
        <v/>
      </c>
      <c r="E848" s="150"/>
    </row>
    <row r="849" s="144" customFormat="1" spans="1:5">
      <c r="A849" s="172" t="s">
        <v>1254</v>
      </c>
      <c r="B849" s="155"/>
      <c r="C849" s="155"/>
      <c r="D849" s="152" t="str">
        <f t="shared" si="14"/>
        <v/>
      </c>
      <c r="E849" s="150"/>
    </row>
    <row r="850" s="144" customFormat="1" spans="1:5">
      <c r="A850" s="172" t="s">
        <v>1255</v>
      </c>
      <c r="B850" s="155"/>
      <c r="C850" s="155"/>
      <c r="D850" s="152" t="str">
        <f t="shared" si="14"/>
        <v/>
      </c>
      <c r="E850" s="150"/>
    </row>
    <row r="851" s="144" customFormat="1" spans="1:5">
      <c r="A851" s="173" t="s">
        <v>837</v>
      </c>
      <c r="B851" s="155"/>
      <c r="C851" s="155"/>
      <c r="D851" s="152" t="str">
        <f t="shared" si="14"/>
        <v/>
      </c>
      <c r="E851" s="150"/>
    </row>
    <row r="852" s="144" customFormat="1" spans="1:5">
      <c r="A852" s="173" t="s">
        <v>838</v>
      </c>
      <c r="B852" s="154">
        <f>SUM(B853:B877)</f>
        <v>0</v>
      </c>
      <c r="C852" s="154">
        <f>SUM(C853:C877)</f>
        <v>16</v>
      </c>
      <c r="D852" s="152" t="str">
        <f t="shared" si="14"/>
        <v/>
      </c>
      <c r="E852" s="150"/>
    </row>
    <row r="853" s="144" customFormat="1" spans="1:5">
      <c r="A853" s="173" t="s">
        <v>772</v>
      </c>
      <c r="B853" s="155"/>
      <c r="C853" s="155"/>
      <c r="D853" s="152" t="str">
        <f t="shared" si="14"/>
        <v/>
      </c>
      <c r="E853" s="150"/>
    </row>
    <row r="854" s="144" customFormat="1" spans="1:5">
      <c r="A854" s="173" t="s">
        <v>773</v>
      </c>
      <c r="B854" s="155"/>
      <c r="C854" s="155"/>
      <c r="D854" s="152" t="str">
        <f t="shared" si="14"/>
        <v/>
      </c>
      <c r="E854" s="150"/>
    </row>
    <row r="855" s="144" customFormat="1" spans="1:5">
      <c r="A855" s="173" t="s">
        <v>774</v>
      </c>
      <c r="B855" s="155"/>
      <c r="C855" s="155"/>
      <c r="D855" s="152" t="str">
        <f t="shared" si="14"/>
        <v/>
      </c>
      <c r="E855" s="150"/>
    </row>
    <row r="856" s="144" customFormat="1" spans="1:5">
      <c r="A856" s="173" t="s">
        <v>839</v>
      </c>
      <c r="B856" s="155"/>
      <c r="C856" s="155">
        <v>9</v>
      </c>
      <c r="D856" s="152" t="str">
        <f t="shared" si="14"/>
        <v/>
      </c>
      <c r="E856" s="150"/>
    </row>
    <row r="857" s="144" customFormat="1" spans="1:5">
      <c r="A857" s="173" t="s">
        <v>840</v>
      </c>
      <c r="B857" s="155"/>
      <c r="C857" s="155"/>
      <c r="D857" s="152" t="str">
        <f t="shared" si="14"/>
        <v/>
      </c>
      <c r="E857" s="150"/>
    </row>
    <row r="858" s="144" customFormat="1" spans="1:5">
      <c r="A858" s="173" t="s">
        <v>841</v>
      </c>
      <c r="B858" s="155"/>
      <c r="C858" s="155"/>
      <c r="D858" s="152" t="str">
        <f t="shared" si="14"/>
        <v/>
      </c>
      <c r="E858" s="150"/>
    </row>
    <row r="859" s="144" customFormat="1" spans="1:5">
      <c r="A859" s="173" t="s">
        <v>842</v>
      </c>
      <c r="B859" s="155"/>
      <c r="C859" s="155"/>
      <c r="D859" s="152" t="str">
        <f t="shared" si="14"/>
        <v/>
      </c>
      <c r="E859" s="150"/>
    </row>
    <row r="860" s="144" customFormat="1" spans="1:5">
      <c r="A860" s="173" t="s">
        <v>843</v>
      </c>
      <c r="B860" s="155"/>
      <c r="C860" s="155"/>
      <c r="D860" s="152" t="str">
        <f t="shared" si="14"/>
        <v/>
      </c>
      <c r="E860" s="150"/>
    </row>
    <row r="861" s="144" customFormat="1" spans="1:5">
      <c r="A861" s="173" t="s">
        <v>844</v>
      </c>
      <c r="B861" s="155"/>
      <c r="C861" s="155"/>
      <c r="D861" s="152" t="str">
        <f t="shared" si="14"/>
        <v/>
      </c>
      <c r="E861" s="150"/>
    </row>
    <row r="862" s="144" customFormat="1" spans="1:5">
      <c r="A862" s="173" t="s">
        <v>845</v>
      </c>
      <c r="B862" s="155"/>
      <c r="C862" s="155"/>
      <c r="D862" s="152" t="str">
        <f t="shared" si="14"/>
        <v/>
      </c>
      <c r="E862" s="150"/>
    </row>
    <row r="863" s="144" customFormat="1" spans="1:5">
      <c r="A863" s="173" t="s">
        <v>846</v>
      </c>
      <c r="B863" s="155"/>
      <c r="C863" s="155"/>
      <c r="D863" s="152" t="str">
        <f t="shared" si="14"/>
        <v/>
      </c>
      <c r="E863" s="150"/>
    </row>
    <row r="864" s="144" customFormat="1" spans="1:5">
      <c r="A864" s="173" t="s">
        <v>847</v>
      </c>
      <c r="B864" s="155"/>
      <c r="C864" s="155"/>
      <c r="D864" s="152" t="str">
        <f t="shared" si="14"/>
        <v/>
      </c>
      <c r="E864" s="150"/>
    </row>
    <row r="865" s="144" customFormat="1" spans="1:5">
      <c r="A865" s="173" t="s">
        <v>848</v>
      </c>
      <c r="B865" s="155"/>
      <c r="C865" s="155"/>
      <c r="D865" s="152" t="str">
        <f t="shared" si="14"/>
        <v/>
      </c>
      <c r="E865" s="150"/>
    </row>
    <row r="866" s="144" customFormat="1" spans="1:5">
      <c r="A866" s="173" t="s">
        <v>849</v>
      </c>
      <c r="B866" s="155"/>
      <c r="C866" s="155">
        <v>7</v>
      </c>
      <c r="D866" s="152" t="str">
        <f t="shared" si="14"/>
        <v/>
      </c>
      <c r="E866" s="150"/>
    </row>
    <row r="867" s="144" customFormat="1" spans="1:5">
      <c r="A867" s="173" t="s">
        <v>850</v>
      </c>
      <c r="B867" s="155"/>
      <c r="C867" s="155"/>
      <c r="D867" s="152" t="str">
        <f t="shared" si="14"/>
        <v/>
      </c>
      <c r="E867" s="150"/>
    </row>
    <row r="868" s="144" customFormat="1" spans="1:5">
      <c r="A868" s="173" t="s">
        <v>851</v>
      </c>
      <c r="B868" s="155"/>
      <c r="C868" s="155"/>
      <c r="D868" s="152" t="str">
        <f t="shared" si="14"/>
        <v/>
      </c>
      <c r="E868" s="150"/>
    </row>
    <row r="869" s="144" customFormat="1" spans="1:5">
      <c r="A869" s="173" t="s">
        <v>852</v>
      </c>
      <c r="B869" s="155"/>
      <c r="C869" s="155"/>
      <c r="D869" s="152" t="str">
        <f t="shared" si="14"/>
        <v/>
      </c>
      <c r="E869" s="150"/>
    </row>
    <row r="870" s="144" customFormat="1" spans="1:5">
      <c r="A870" s="173" t="s">
        <v>853</v>
      </c>
      <c r="B870" s="155"/>
      <c r="C870" s="155"/>
      <c r="D870" s="152" t="str">
        <f t="shared" si="14"/>
        <v/>
      </c>
      <c r="E870" s="150"/>
    </row>
    <row r="871" s="144" customFormat="1" spans="1:5">
      <c r="A871" s="173" t="s">
        <v>854</v>
      </c>
      <c r="B871" s="155"/>
      <c r="C871" s="155"/>
      <c r="D871" s="152" t="str">
        <f t="shared" si="14"/>
        <v/>
      </c>
      <c r="E871" s="150"/>
    </row>
    <row r="872" s="144" customFormat="1" spans="1:5">
      <c r="A872" s="173" t="s">
        <v>855</v>
      </c>
      <c r="B872" s="155"/>
      <c r="C872" s="155"/>
      <c r="D872" s="152" t="str">
        <f t="shared" si="14"/>
        <v/>
      </c>
      <c r="E872" s="150"/>
    </row>
    <row r="873" s="144" customFormat="1" spans="1:5">
      <c r="A873" s="173" t="s">
        <v>856</v>
      </c>
      <c r="B873" s="155"/>
      <c r="C873" s="155"/>
      <c r="D873" s="152" t="str">
        <f t="shared" si="14"/>
        <v/>
      </c>
      <c r="E873" s="150"/>
    </row>
    <row r="874" s="144" customFormat="1" spans="1:5">
      <c r="A874" s="173" t="s">
        <v>830</v>
      </c>
      <c r="B874" s="155"/>
      <c r="C874" s="155"/>
      <c r="D874" s="152" t="str">
        <f t="shared" si="14"/>
        <v/>
      </c>
      <c r="E874" s="150"/>
    </row>
    <row r="875" s="144" customFormat="1" spans="1:5">
      <c r="A875" s="173" t="s">
        <v>858</v>
      </c>
      <c r="B875" s="155"/>
      <c r="C875" s="155"/>
      <c r="D875" s="152" t="str">
        <f t="shared" si="14"/>
        <v/>
      </c>
      <c r="E875" s="150"/>
    </row>
    <row r="876" s="144" customFormat="1" spans="1:5">
      <c r="A876" s="173" t="s">
        <v>859</v>
      </c>
      <c r="B876" s="155"/>
      <c r="C876" s="155"/>
      <c r="D876" s="152" t="str">
        <f t="shared" si="14"/>
        <v/>
      </c>
      <c r="E876" s="150"/>
    </row>
    <row r="877" s="144" customFormat="1" spans="1:5">
      <c r="A877" s="173" t="s">
        <v>860</v>
      </c>
      <c r="B877" s="155"/>
      <c r="C877" s="155"/>
      <c r="D877" s="152" t="str">
        <f t="shared" si="14"/>
        <v/>
      </c>
      <c r="E877" s="150"/>
    </row>
    <row r="878" s="144" customFormat="1" spans="1:5">
      <c r="A878" s="173" t="s">
        <v>861</v>
      </c>
      <c r="B878" s="154">
        <f>SUM(B879:B888)</f>
        <v>0</v>
      </c>
      <c r="C878" s="154">
        <f>SUM(C879:C888)</f>
        <v>0</v>
      </c>
      <c r="D878" s="152" t="str">
        <f t="shared" si="14"/>
        <v/>
      </c>
      <c r="E878" s="150"/>
    </row>
    <row r="879" s="144" customFormat="1" spans="1:5">
      <c r="A879" s="173" t="s">
        <v>772</v>
      </c>
      <c r="B879" s="155"/>
      <c r="C879" s="155"/>
      <c r="D879" s="152" t="str">
        <f t="shared" si="14"/>
        <v/>
      </c>
      <c r="E879" s="150"/>
    </row>
    <row r="880" s="144" customFormat="1" spans="1:5">
      <c r="A880" s="173" t="s">
        <v>773</v>
      </c>
      <c r="B880" s="155"/>
      <c r="C880" s="155"/>
      <c r="D880" s="152" t="str">
        <f t="shared" si="14"/>
        <v/>
      </c>
      <c r="E880" s="150"/>
    </row>
    <row r="881" s="144" customFormat="1" spans="1:5">
      <c r="A881" s="173" t="s">
        <v>774</v>
      </c>
      <c r="B881" s="155"/>
      <c r="C881" s="155"/>
      <c r="D881" s="152" t="str">
        <f t="shared" si="14"/>
        <v/>
      </c>
      <c r="E881" s="150"/>
    </row>
    <row r="882" s="144" customFormat="1" spans="1:5">
      <c r="A882" s="173" t="s">
        <v>862</v>
      </c>
      <c r="B882" s="155"/>
      <c r="C882" s="155"/>
      <c r="D882" s="152" t="str">
        <f t="shared" si="14"/>
        <v/>
      </c>
      <c r="E882" s="150"/>
    </row>
    <row r="883" s="144" customFormat="1" spans="1:5">
      <c r="A883" s="173" t="s">
        <v>863</v>
      </c>
      <c r="B883" s="155"/>
      <c r="C883" s="155"/>
      <c r="D883" s="152" t="str">
        <f t="shared" si="14"/>
        <v/>
      </c>
      <c r="E883" s="150"/>
    </row>
    <row r="884" s="144" customFormat="1" spans="1:5">
      <c r="A884" s="173" t="s">
        <v>864</v>
      </c>
      <c r="B884" s="155"/>
      <c r="C884" s="155"/>
      <c r="D884" s="152" t="str">
        <f t="shared" si="14"/>
        <v/>
      </c>
      <c r="E884" s="150"/>
    </row>
    <row r="885" s="144" customFormat="1" spans="1:5">
      <c r="A885" s="173" t="s">
        <v>865</v>
      </c>
      <c r="B885" s="155"/>
      <c r="C885" s="155"/>
      <c r="D885" s="152" t="str">
        <f t="shared" si="14"/>
        <v/>
      </c>
      <c r="E885" s="150"/>
    </row>
    <row r="886" s="144" customFormat="1" spans="1:5">
      <c r="A886" s="173" t="s">
        <v>866</v>
      </c>
      <c r="B886" s="155"/>
      <c r="C886" s="155"/>
      <c r="D886" s="152" t="str">
        <f t="shared" si="14"/>
        <v/>
      </c>
      <c r="E886" s="150"/>
    </row>
    <row r="887" s="144" customFormat="1" spans="1:5">
      <c r="A887" s="173" t="s">
        <v>867</v>
      </c>
      <c r="B887" s="155"/>
      <c r="C887" s="155"/>
      <c r="D887" s="152" t="str">
        <f t="shared" si="14"/>
        <v/>
      </c>
      <c r="E887" s="150"/>
    </row>
    <row r="888" s="144" customFormat="1" spans="1:5">
      <c r="A888" s="173" t="s">
        <v>868</v>
      </c>
      <c r="B888" s="155"/>
      <c r="C888" s="155"/>
      <c r="D888" s="152" t="str">
        <f t="shared" si="14"/>
        <v/>
      </c>
      <c r="E888" s="150"/>
    </row>
    <row r="889" s="144" customFormat="1" spans="1:5">
      <c r="A889" s="173" t="s">
        <v>869</v>
      </c>
      <c r="B889" s="154">
        <f>SUM(B890:B899)</f>
        <v>0</v>
      </c>
      <c r="C889" s="154">
        <f>SUM(C890:C899)</f>
        <v>0</v>
      </c>
      <c r="D889" s="152" t="str">
        <f t="shared" si="14"/>
        <v/>
      </c>
      <c r="E889" s="150"/>
    </row>
    <row r="890" s="144" customFormat="1" spans="1:5">
      <c r="A890" s="173" t="s">
        <v>772</v>
      </c>
      <c r="B890" s="155"/>
      <c r="C890" s="155"/>
      <c r="D890" s="152" t="str">
        <f t="shared" si="14"/>
        <v/>
      </c>
      <c r="E890" s="150"/>
    </row>
    <row r="891" s="144" customFormat="1" spans="1:5">
      <c r="A891" s="173" t="s">
        <v>773</v>
      </c>
      <c r="B891" s="155"/>
      <c r="C891" s="155"/>
      <c r="D891" s="152" t="str">
        <f t="shared" si="14"/>
        <v/>
      </c>
      <c r="E891" s="150"/>
    </row>
    <row r="892" s="144" customFormat="1" spans="1:5">
      <c r="A892" s="173" t="s">
        <v>774</v>
      </c>
      <c r="B892" s="155"/>
      <c r="C892" s="155"/>
      <c r="D892" s="152" t="str">
        <f t="shared" si="14"/>
        <v/>
      </c>
      <c r="E892" s="150"/>
    </row>
    <row r="893" s="144" customFormat="1" spans="1:5">
      <c r="A893" s="173" t="s">
        <v>870</v>
      </c>
      <c r="B893" s="155"/>
      <c r="C893" s="155"/>
      <c r="D893" s="152" t="str">
        <f t="shared" si="14"/>
        <v/>
      </c>
      <c r="E893" s="150"/>
    </row>
    <row r="894" s="144" customFormat="1" spans="1:5">
      <c r="A894" s="173" t="s">
        <v>871</v>
      </c>
      <c r="B894" s="155"/>
      <c r="C894" s="155"/>
      <c r="D894" s="152" t="str">
        <f t="shared" si="14"/>
        <v/>
      </c>
      <c r="E894" s="150"/>
    </row>
    <row r="895" s="144" customFormat="1" spans="1:5">
      <c r="A895" s="173" t="s">
        <v>872</v>
      </c>
      <c r="B895" s="155"/>
      <c r="C895" s="155"/>
      <c r="D895" s="152" t="str">
        <f t="shared" si="14"/>
        <v/>
      </c>
      <c r="E895" s="150"/>
    </row>
    <row r="896" s="144" customFormat="1" spans="1:5">
      <c r="A896" s="173" t="s">
        <v>873</v>
      </c>
      <c r="B896" s="155"/>
      <c r="C896" s="155"/>
      <c r="D896" s="152" t="str">
        <f t="shared" si="14"/>
        <v/>
      </c>
      <c r="E896" s="150"/>
    </row>
    <row r="897" s="144" customFormat="1" spans="1:5">
      <c r="A897" s="173" t="s">
        <v>874</v>
      </c>
      <c r="B897" s="155"/>
      <c r="C897" s="155"/>
      <c r="D897" s="152" t="str">
        <f t="shared" si="14"/>
        <v/>
      </c>
      <c r="E897" s="150"/>
    </row>
    <row r="898" s="144" customFormat="1" spans="1:5">
      <c r="A898" s="173" t="s">
        <v>875</v>
      </c>
      <c r="B898" s="155"/>
      <c r="C898" s="155"/>
      <c r="D898" s="152" t="str">
        <f t="shared" si="14"/>
        <v/>
      </c>
      <c r="E898" s="150"/>
    </row>
    <row r="899" s="144" customFormat="1" spans="1:5">
      <c r="A899" s="173" t="s">
        <v>876</v>
      </c>
      <c r="B899" s="155"/>
      <c r="C899" s="155"/>
      <c r="D899" s="152" t="str">
        <f t="shared" ref="D899:D962" si="15">IF(B899=0,"",ROUND((C899/B899-1)*100,1))</f>
        <v/>
      </c>
      <c r="E899" s="150"/>
    </row>
    <row r="900" s="144" customFormat="1" spans="1:5">
      <c r="A900" s="173" t="s">
        <v>877</v>
      </c>
      <c r="B900" s="154">
        <f>SUM(B901:B905)</f>
        <v>0</v>
      </c>
      <c r="C900" s="154">
        <f>SUM(C901:C905)</f>
        <v>0</v>
      </c>
      <c r="D900" s="152" t="str">
        <f t="shared" si="15"/>
        <v/>
      </c>
      <c r="E900" s="150"/>
    </row>
    <row r="901" s="144" customFormat="1" spans="1:5">
      <c r="A901" s="173" t="s">
        <v>878</v>
      </c>
      <c r="B901" s="155"/>
      <c r="C901" s="155"/>
      <c r="D901" s="152" t="str">
        <f t="shared" si="15"/>
        <v/>
      </c>
      <c r="E901" s="150"/>
    </row>
    <row r="902" s="144" customFormat="1" spans="1:5">
      <c r="A902" s="173" t="s">
        <v>879</v>
      </c>
      <c r="B902" s="155"/>
      <c r="C902" s="155"/>
      <c r="D902" s="152" t="str">
        <f t="shared" si="15"/>
        <v/>
      </c>
      <c r="E902" s="150"/>
    </row>
    <row r="903" s="144" customFormat="1" spans="1:5">
      <c r="A903" s="173" t="s">
        <v>880</v>
      </c>
      <c r="B903" s="155"/>
      <c r="C903" s="155"/>
      <c r="D903" s="152" t="str">
        <f t="shared" si="15"/>
        <v/>
      </c>
      <c r="E903" s="150"/>
    </row>
    <row r="904" s="144" customFormat="1" spans="1:5">
      <c r="A904" s="173" t="s">
        <v>881</v>
      </c>
      <c r="B904" s="155"/>
      <c r="C904" s="155"/>
      <c r="D904" s="152" t="str">
        <f t="shared" si="15"/>
        <v/>
      </c>
      <c r="E904" s="150"/>
    </row>
    <row r="905" s="144" customFormat="1" spans="1:5">
      <c r="A905" s="173" t="s">
        <v>882</v>
      </c>
      <c r="B905" s="155"/>
      <c r="C905" s="155"/>
      <c r="D905" s="152" t="str">
        <f t="shared" si="15"/>
        <v/>
      </c>
      <c r="E905" s="150"/>
    </row>
    <row r="906" s="144" customFormat="1" spans="1:5">
      <c r="A906" s="173" t="s">
        <v>883</v>
      </c>
      <c r="B906" s="154">
        <f>SUM(B907:B912)</f>
        <v>0</v>
      </c>
      <c r="C906" s="154">
        <f>SUM(C907:C912)</f>
        <v>0</v>
      </c>
      <c r="D906" s="152" t="str">
        <f t="shared" si="15"/>
        <v/>
      </c>
      <c r="E906" s="150"/>
    </row>
    <row r="907" s="144" customFormat="1" spans="1:5">
      <c r="A907" s="173" t="s">
        <v>884</v>
      </c>
      <c r="B907" s="155"/>
      <c r="C907" s="155"/>
      <c r="D907" s="152" t="str">
        <f t="shared" si="15"/>
        <v/>
      </c>
      <c r="E907" s="150"/>
    </row>
    <row r="908" s="144" customFormat="1" spans="1:5">
      <c r="A908" s="173" t="s">
        <v>885</v>
      </c>
      <c r="B908" s="155"/>
      <c r="C908" s="155"/>
      <c r="D908" s="152" t="str">
        <f t="shared" si="15"/>
        <v/>
      </c>
      <c r="E908" s="150"/>
    </row>
    <row r="909" s="144" customFormat="1" spans="1:5">
      <c r="A909" s="173" t="s">
        <v>886</v>
      </c>
      <c r="B909" s="155"/>
      <c r="C909" s="155"/>
      <c r="D909" s="152" t="str">
        <f t="shared" si="15"/>
        <v/>
      </c>
      <c r="E909" s="150"/>
    </row>
    <row r="910" s="144" customFormat="1" spans="1:5">
      <c r="A910" s="173" t="s">
        <v>887</v>
      </c>
      <c r="B910" s="155"/>
      <c r="C910" s="155"/>
      <c r="D910" s="152" t="str">
        <f t="shared" si="15"/>
        <v/>
      </c>
      <c r="E910" s="150"/>
    </row>
    <row r="911" s="144" customFormat="1" spans="1:5">
      <c r="A911" s="173" t="s">
        <v>888</v>
      </c>
      <c r="B911" s="155"/>
      <c r="C911" s="155"/>
      <c r="D911" s="152" t="str">
        <f t="shared" si="15"/>
        <v/>
      </c>
      <c r="E911" s="150"/>
    </row>
    <row r="912" s="144" customFormat="1" spans="1:5">
      <c r="A912" s="173" t="s">
        <v>889</v>
      </c>
      <c r="B912" s="155"/>
      <c r="C912" s="155"/>
      <c r="D912" s="152" t="str">
        <f t="shared" si="15"/>
        <v/>
      </c>
      <c r="E912" s="150"/>
    </row>
    <row r="913" s="144" customFormat="1" spans="1:5">
      <c r="A913" s="173" t="s">
        <v>890</v>
      </c>
      <c r="B913" s="154">
        <f>SUM(B914:B919)</f>
        <v>0</v>
      </c>
      <c r="C913" s="154">
        <f>SUM(C914:C919)</f>
        <v>0</v>
      </c>
      <c r="D913" s="152" t="str">
        <f t="shared" si="15"/>
        <v/>
      </c>
      <c r="E913" s="150"/>
    </row>
    <row r="914" s="144" customFormat="1" spans="1:5">
      <c r="A914" s="173" t="s">
        <v>891</v>
      </c>
      <c r="B914" s="155"/>
      <c r="C914" s="155"/>
      <c r="D914" s="152" t="str">
        <f t="shared" si="15"/>
        <v/>
      </c>
      <c r="E914" s="150"/>
    </row>
    <row r="915" s="144" customFormat="1" spans="1:5">
      <c r="A915" s="173" t="s">
        <v>892</v>
      </c>
      <c r="B915" s="155"/>
      <c r="C915" s="155"/>
      <c r="D915" s="152" t="str">
        <f t="shared" si="15"/>
        <v/>
      </c>
      <c r="E915" s="150"/>
    </row>
    <row r="916" s="144" customFormat="1" spans="1:5">
      <c r="A916" s="173" t="s">
        <v>893</v>
      </c>
      <c r="B916" s="155"/>
      <c r="C916" s="155"/>
      <c r="D916" s="152" t="str">
        <f t="shared" si="15"/>
        <v/>
      </c>
      <c r="E916" s="150"/>
    </row>
    <row r="917" s="144" customFormat="1" spans="1:5">
      <c r="A917" s="173" t="s">
        <v>894</v>
      </c>
      <c r="B917" s="155"/>
      <c r="C917" s="155"/>
      <c r="D917" s="152" t="str">
        <f t="shared" si="15"/>
        <v/>
      </c>
      <c r="E917" s="150"/>
    </row>
    <row r="918" s="144" customFormat="1" spans="1:5">
      <c r="A918" s="173" t="s">
        <v>895</v>
      </c>
      <c r="B918" s="155"/>
      <c r="C918" s="155"/>
      <c r="D918" s="152" t="str">
        <f t="shared" si="15"/>
        <v/>
      </c>
      <c r="E918" s="150"/>
    </row>
    <row r="919" s="144" customFormat="1" spans="1:5">
      <c r="A919" s="173" t="s">
        <v>896</v>
      </c>
      <c r="B919" s="155"/>
      <c r="C919" s="155"/>
      <c r="D919" s="152" t="str">
        <f t="shared" si="15"/>
        <v/>
      </c>
      <c r="E919" s="150"/>
    </row>
    <row r="920" s="144" customFormat="1" spans="1:5">
      <c r="A920" s="173" t="s">
        <v>897</v>
      </c>
      <c r="B920" s="154">
        <f>SUM(B921:B922)</f>
        <v>0</v>
      </c>
      <c r="C920" s="154">
        <f>SUM(C921:C922)</f>
        <v>0</v>
      </c>
      <c r="D920" s="152" t="str">
        <f t="shared" si="15"/>
        <v/>
      </c>
      <c r="E920" s="150"/>
    </row>
    <row r="921" s="144" customFormat="1" spans="1:5">
      <c r="A921" s="173" t="s">
        <v>898</v>
      </c>
      <c r="B921" s="155"/>
      <c r="C921" s="155"/>
      <c r="D921" s="152" t="str">
        <f t="shared" si="15"/>
        <v/>
      </c>
      <c r="E921" s="150"/>
    </row>
    <row r="922" s="144" customFormat="1" spans="1:5">
      <c r="A922" s="173" t="s">
        <v>900</v>
      </c>
      <c r="B922" s="155"/>
      <c r="C922" s="155"/>
      <c r="D922" s="152" t="str">
        <f t="shared" si="15"/>
        <v/>
      </c>
      <c r="E922" s="150"/>
    </row>
    <row r="923" s="144" customFormat="1" spans="1:5">
      <c r="A923" s="173" t="s">
        <v>901</v>
      </c>
      <c r="B923" s="154">
        <f>SUM(B924:B925)</f>
        <v>0</v>
      </c>
      <c r="C923" s="154">
        <f>SUM(C924:C925)</f>
        <v>0</v>
      </c>
      <c r="D923" s="152" t="str">
        <f t="shared" si="15"/>
        <v/>
      </c>
      <c r="E923" s="150"/>
    </row>
    <row r="924" s="144" customFormat="1" spans="1:5">
      <c r="A924" s="173" t="s">
        <v>902</v>
      </c>
      <c r="B924" s="155"/>
      <c r="C924" s="155"/>
      <c r="D924" s="152" t="str">
        <f t="shared" si="15"/>
        <v/>
      </c>
      <c r="E924" s="150"/>
    </row>
    <row r="925" s="144" customFormat="1" spans="1:5">
      <c r="A925" s="173" t="s">
        <v>903</v>
      </c>
      <c r="B925" s="155"/>
      <c r="C925" s="155"/>
      <c r="D925" s="152" t="str">
        <f t="shared" si="15"/>
        <v/>
      </c>
      <c r="E925" s="150"/>
    </row>
    <row r="926" s="144" customFormat="1" spans="1:5">
      <c r="A926" s="173" t="s">
        <v>904</v>
      </c>
      <c r="B926" s="154">
        <f>SUM(B927,B950,B960,B970,B975,B982,B987,)</f>
        <v>0</v>
      </c>
      <c r="C926" s="154">
        <f>SUM(C927,C950,C960,C970,C975,C982,C987,)</f>
        <v>0</v>
      </c>
      <c r="D926" s="152" t="str">
        <f t="shared" si="15"/>
        <v/>
      </c>
      <c r="E926" s="150"/>
    </row>
    <row r="927" s="144" customFormat="1" spans="1:5">
      <c r="A927" s="173" t="s">
        <v>905</v>
      </c>
      <c r="B927" s="154">
        <f>SUM(B928:B949)</f>
        <v>0</v>
      </c>
      <c r="C927" s="154">
        <f>SUM(C928:C949)</f>
        <v>0</v>
      </c>
      <c r="D927" s="152" t="str">
        <f t="shared" si="15"/>
        <v/>
      </c>
      <c r="E927" s="150"/>
    </row>
    <row r="928" s="144" customFormat="1" spans="1:5">
      <c r="A928" s="173" t="s">
        <v>772</v>
      </c>
      <c r="B928" s="155"/>
      <c r="C928" s="155"/>
      <c r="D928" s="152" t="str">
        <f t="shared" si="15"/>
        <v/>
      </c>
      <c r="E928" s="150"/>
    </row>
    <row r="929" s="144" customFormat="1" spans="1:5">
      <c r="A929" s="173" t="s">
        <v>773</v>
      </c>
      <c r="B929" s="155"/>
      <c r="C929" s="155"/>
      <c r="D929" s="152" t="str">
        <f t="shared" si="15"/>
        <v/>
      </c>
      <c r="E929" s="150"/>
    </row>
    <row r="930" s="144" customFormat="1" spans="1:5">
      <c r="A930" s="173" t="s">
        <v>774</v>
      </c>
      <c r="B930" s="155"/>
      <c r="C930" s="155"/>
      <c r="D930" s="152" t="str">
        <f t="shared" si="15"/>
        <v/>
      </c>
      <c r="E930" s="150"/>
    </row>
    <row r="931" s="144" customFormat="1" spans="1:5">
      <c r="A931" s="173" t="s">
        <v>906</v>
      </c>
      <c r="B931" s="155"/>
      <c r="C931" s="155"/>
      <c r="D931" s="152" t="str">
        <f t="shared" si="15"/>
        <v/>
      </c>
      <c r="E931" s="150"/>
    </row>
    <row r="932" s="144" customFormat="1" spans="1:5">
      <c r="A932" s="173" t="s">
        <v>907</v>
      </c>
      <c r="B932" s="155"/>
      <c r="C932" s="155"/>
      <c r="D932" s="152" t="str">
        <f t="shared" si="15"/>
        <v/>
      </c>
      <c r="E932" s="150"/>
    </row>
    <row r="933" s="144" customFormat="1" spans="1:5">
      <c r="A933" s="173" t="s">
        <v>908</v>
      </c>
      <c r="B933" s="155"/>
      <c r="C933" s="155"/>
      <c r="D933" s="152" t="str">
        <f t="shared" si="15"/>
        <v/>
      </c>
      <c r="E933" s="150"/>
    </row>
    <row r="934" s="144" customFormat="1" spans="1:5">
      <c r="A934" s="173" t="s">
        <v>909</v>
      </c>
      <c r="B934" s="155"/>
      <c r="C934" s="155"/>
      <c r="D934" s="152" t="str">
        <f t="shared" si="15"/>
        <v/>
      </c>
      <c r="E934" s="150"/>
    </row>
    <row r="935" s="144" customFormat="1" spans="1:5">
      <c r="A935" s="173" t="s">
        <v>910</v>
      </c>
      <c r="B935" s="155"/>
      <c r="C935" s="155"/>
      <c r="D935" s="152" t="str">
        <f t="shared" si="15"/>
        <v/>
      </c>
      <c r="E935" s="150"/>
    </row>
    <row r="936" s="144" customFormat="1" spans="1:5">
      <c r="A936" s="173" t="s">
        <v>911</v>
      </c>
      <c r="B936" s="155"/>
      <c r="C936" s="155"/>
      <c r="D936" s="152" t="str">
        <f t="shared" si="15"/>
        <v/>
      </c>
      <c r="E936" s="150"/>
    </row>
    <row r="937" s="144" customFormat="1" spans="1:5">
      <c r="A937" s="173" t="s">
        <v>912</v>
      </c>
      <c r="B937" s="155"/>
      <c r="C937" s="155"/>
      <c r="D937" s="152" t="str">
        <f t="shared" si="15"/>
        <v/>
      </c>
      <c r="E937" s="150"/>
    </row>
    <row r="938" s="144" customFormat="1" spans="1:5">
      <c r="A938" s="173" t="s">
        <v>913</v>
      </c>
      <c r="B938" s="155"/>
      <c r="C938" s="155"/>
      <c r="D938" s="152" t="str">
        <f t="shared" si="15"/>
        <v/>
      </c>
      <c r="E938" s="150"/>
    </row>
    <row r="939" s="144" customFormat="1" spans="1:5">
      <c r="A939" s="173" t="s">
        <v>914</v>
      </c>
      <c r="B939" s="155"/>
      <c r="C939" s="155"/>
      <c r="D939" s="152" t="str">
        <f t="shared" si="15"/>
        <v/>
      </c>
      <c r="E939" s="150"/>
    </row>
    <row r="940" s="144" customFormat="1" spans="1:5">
      <c r="A940" s="173" t="s">
        <v>915</v>
      </c>
      <c r="B940" s="155"/>
      <c r="C940" s="155"/>
      <c r="D940" s="152" t="str">
        <f t="shared" si="15"/>
        <v/>
      </c>
      <c r="E940" s="150"/>
    </row>
    <row r="941" s="144" customFormat="1" spans="1:5">
      <c r="A941" s="173" t="s">
        <v>916</v>
      </c>
      <c r="B941" s="155"/>
      <c r="C941" s="155"/>
      <c r="D941" s="152" t="str">
        <f t="shared" si="15"/>
        <v/>
      </c>
      <c r="E941" s="150"/>
    </row>
    <row r="942" s="144" customFormat="1" spans="1:5">
      <c r="A942" s="173" t="s">
        <v>917</v>
      </c>
      <c r="B942" s="155"/>
      <c r="C942" s="155"/>
      <c r="D942" s="152" t="str">
        <f t="shared" si="15"/>
        <v/>
      </c>
      <c r="E942" s="150"/>
    </row>
    <row r="943" s="144" customFormat="1" spans="1:5">
      <c r="A943" s="173" t="s">
        <v>918</v>
      </c>
      <c r="B943" s="155"/>
      <c r="C943" s="155"/>
      <c r="D943" s="152" t="str">
        <f t="shared" si="15"/>
        <v/>
      </c>
      <c r="E943" s="150"/>
    </row>
    <row r="944" s="144" customFormat="1" spans="1:5">
      <c r="A944" s="173" t="s">
        <v>919</v>
      </c>
      <c r="B944" s="155"/>
      <c r="C944" s="155"/>
      <c r="D944" s="152" t="str">
        <f t="shared" si="15"/>
        <v/>
      </c>
      <c r="E944" s="150"/>
    </row>
    <row r="945" s="144" customFormat="1" spans="1:5">
      <c r="A945" s="173" t="s">
        <v>920</v>
      </c>
      <c r="B945" s="155"/>
      <c r="C945" s="155"/>
      <c r="D945" s="152" t="str">
        <f t="shared" si="15"/>
        <v/>
      </c>
      <c r="E945" s="150"/>
    </row>
    <row r="946" s="144" customFormat="1" spans="1:5">
      <c r="A946" s="173" t="s">
        <v>921</v>
      </c>
      <c r="B946" s="155"/>
      <c r="C946" s="155"/>
      <c r="D946" s="152" t="str">
        <f t="shared" si="15"/>
        <v/>
      </c>
      <c r="E946" s="150"/>
    </row>
    <row r="947" s="144" customFormat="1" spans="1:5">
      <c r="A947" s="173" t="s">
        <v>922</v>
      </c>
      <c r="B947" s="155"/>
      <c r="C947" s="155"/>
      <c r="D947" s="152" t="str">
        <f t="shared" si="15"/>
        <v/>
      </c>
      <c r="E947" s="150"/>
    </row>
    <row r="948" s="144" customFormat="1" spans="1:5">
      <c r="A948" s="173" t="s">
        <v>923</v>
      </c>
      <c r="B948" s="155"/>
      <c r="C948" s="155"/>
      <c r="D948" s="152" t="str">
        <f t="shared" si="15"/>
        <v/>
      </c>
      <c r="E948" s="150"/>
    </row>
    <row r="949" s="144" customFormat="1" spans="1:5">
      <c r="A949" s="173" t="s">
        <v>924</v>
      </c>
      <c r="B949" s="155"/>
      <c r="C949" s="155"/>
      <c r="D949" s="152" t="str">
        <f t="shared" si="15"/>
        <v/>
      </c>
      <c r="E949" s="150"/>
    </row>
    <row r="950" s="144" customFormat="1" spans="1:5">
      <c r="A950" s="173" t="s">
        <v>925</v>
      </c>
      <c r="B950" s="154">
        <f>SUM(B951:B959)</f>
        <v>0</v>
      </c>
      <c r="C950" s="154">
        <f>SUM(C951:C959)</f>
        <v>0</v>
      </c>
      <c r="D950" s="152" t="str">
        <f t="shared" si="15"/>
        <v/>
      </c>
      <c r="E950" s="150"/>
    </row>
    <row r="951" s="144" customFormat="1" spans="1:5">
      <c r="A951" s="173" t="s">
        <v>772</v>
      </c>
      <c r="B951" s="155"/>
      <c r="C951" s="155"/>
      <c r="D951" s="152" t="str">
        <f t="shared" si="15"/>
        <v/>
      </c>
      <c r="E951" s="150"/>
    </row>
    <row r="952" s="144" customFormat="1" spans="1:5">
      <c r="A952" s="173" t="s">
        <v>773</v>
      </c>
      <c r="B952" s="155"/>
      <c r="C952" s="155"/>
      <c r="D952" s="152" t="str">
        <f t="shared" si="15"/>
        <v/>
      </c>
      <c r="E952" s="150"/>
    </row>
    <row r="953" s="144" customFormat="1" spans="1:5">
      <c r="A953" s="173" t="s">
        <v>774</v>
      </c>
      <c r="B953" s="155"/>
      <c r="C953" s="155"/>
      <c r="D953" s="152" t="str">
        <f t="shared" si="15"/>
        <v/>
      </c>
      <c r="E953" s="150"/>
    </row>
    <row r="954" s="144" customFormat="1" spans="1:5">
      <c r="A954" s="173" t="s">
        <v>926</v>
      </c>
      <c r="B954" s="155"/>
      <c r="C954" s="155"/>
      <c r="D954" s="152" t="str">
        <f t="shared" si="15"/>
        <v/>
      </c>
      <c r="E954" s="150"/>
    </row>
    <row r="955" s="144" customFormat="1" spans="1:5">
      <c r="A955" s="173" t="s">
        <v>927</v>
      </c>
      <c r="B955" s="155"/>
      <c r="C955" s="155"/>
      <c r="D955" s="152" t="str">
        <f t="shared" si="15"/>
        <v/>
      </c>
      <c r="E955" s="150"/>
    </row>
    <row r="956" s="144" customFormat="1" spans="1:5">
      <c r="A956" s="173" t="s">
        <v>928</v>
      </c>
      <c r="B956" s="155"/>
      <c r="C956" s="155"/>
      <c r="D956" s="152" t="str">
        <f t="shared" si="15"/>
        <v/>
      </c>
      <c r="E956" s="150"/>
    </row>
    <row r="957" s="144" customFormat="1" spans="1:5">
      <c r="A957" s="173" t="s">
        <v>929</v>
      </c>
      <c r="B957" s="155"/>
      <c r="C957" s="155"/>
      <c r="D957" s="152" t="str">
        <f t="shared" si="15"/>
        <v/>
      </c>
      <c r="E957" s="150"/>
    </row>
    <row r="958" s="144" customFormat="1" spans="1:5">
      <c r="A958" s="173" t="s">
        <v>930</v>
      </c>
      <c r="B958" s="155"/>
      <c r="C958" s="155"/>
      <c r="D958" s="152" t="str">
        <f t="shared" si="15"/>
        <v/>
      </c>
      <c r="E958" s="150"/>
    </row>
    <row r="959" s="144" customFormat="1" spans="1:5">
      <c r="A959" s="173" t="s">
        <v>931</v>
      </c>
      <c r="B959" s="155"/>
      <c r="C959" s="155"/>
      <c r="D959" s="152" t="str">
        <f t="shared" si="15"/>
        <v/>
      </c>
      <c r="E959" s="150"/>
    </row>
    <row r="960" s="144" customFormat="1" spans="1:5">
      <c r="A960" s="173" t="s">
        <v>932</v>
      </c>
      <c r="B960" s="154">
        <f>SUM(B961:B969)</f>
        <v>0</v>
      </c>
      <c r="C960" s="154">
        <f>SUM(C961:C969)</f>
        <v>0</v>
      </c>
      <c r="D960" s="152" t="str">
        <f t="shared" si="15"/>
        <v/>
      </c>
      <c r="E960" s="150"/>
    </row>
    <row r="961" s="144" customFormat="1" spans="1:5">
      <c r="A961" s="173" t="s">
        <v>772</v>
      </c>
      <c r="B961" s="155"/>
      <c r="C961" s="155"/>
      <c r="D961" s="152" t="str">
        <f t="shared" si="15"/>
        <v/>
      </c>
      <c r="E961" s="150"/>
    </row>
    <row r="962" s="144" customFormat="1" spans="1:5">
      <c r="A962" s="173" t="s">
        <v>773</v>
      </c>
      <c r="B962" s="155"/>
      <c r="C962" s="155"/>
      <c r="D962" s="152" t="str">
        <f t="shared" si="15"/>
        <v/>
      </c>
      <c r="E962" s="150"/>
    </row>
    <row r="963" s="144" customFormat="1" spans="1:5">
      <c r="A963" s="173" t="s">
        <v>774</v>
      </c>
      <c r="B963" s="155"/>
      <c r="C963" s="155"/>
      <c r="D963" s="152" t="str">
        <f t="shared" ref="D963:D1026" si="16">IF(B963=0,"",ROUND((C963/B963-1)*100,1))</f>
        <v/>
      </c>
      <c r="E963" s="150"/>
    </row>
    <row r="964" s="144" customFormat="1" spans="1:5">
      <c r="A964" s="173" t="s">
        <v>933</v>
      </c>
      <c r="B964" s="155"/>
      <c r="C964" s="155"/>
      <c r="D964" s="152" t="str">
        <f t="shared" si="16"/>
        <v/>
      </c>
      <c r="E964" s="150"/>
    </row>
    <row r="965" s="144" customFormat="1" spans="1:5">
      <c r="A965" s="173" t="s">
        <v>934</v>
      </c>
      <c r="B965" s="155"/>
      <c r="C965" s="155"/>
      <c r="D965" s="152" t="str">
        <f t="shared" si="16"/>
        <v/>
      </c>
      <c r="E965" s="150"/>
    </row>
    <row r="966" s="144" customFormat="1" spans="1:5">
      <c r="A966" s="173" t="s">
        <v>935</v>
      </c>
      <c r="B966" s="155"/>
      <c r="C966" s="155"/>
      <c r="D966" s="152" t="str">
        <f t="shared" si="16"/>
        <v/>
      </c>
      <c r="E966" s="150"/>
    </row>
    <row r="967" s="144" customFormat="1" spans="1:5">
      <c r="A967" s="173" t="s">
        <v>936</v>
      </c>
      <c r="B967" s="155"/>
      <c r="C967" s="155"/>
      <c r="D967" s="152" t="str">
        <f t="shared" si="16"/>
        <v/>
      </c>
      <c r="E967" s="150"/>
    </row>
    <row r="968" s="144" customFormat="1" spans="1:5">
      <c r="A968" s="173" t="s">
        <v>937</v>
      </c>
      <c r="B968" s="155"/>
      <c r="C968" s="155"/>
      <c r="D968" s="152" t="str">
        <f t="shared" si="16"/>
        <v/>
      </c>
      <c r="E968" s="150"/>
    </row>
    <row r="969" s="144" customFormat="1" spans="1:5">
      <c r="A969" s="173" t="s">
        <v>938</v>
      </c>
      <c r="B969" s="155"/>
      <c r="C969" s="155"/>
      <c r="D969" s="152" t="str">
        <f t="shared" si="16"/>
        <v/>
      </c>
      <c r="E969" s="150"/>
    </row>
    <row r="970" s="144" customFormat="1" spans="1:5">
      <c r="A970" s="173" t="s">
        <v>939</v>
      </c>
      <c r="B970" s="154">
        <f>SUM(B971:B974)</f>
        <v>0</v>
      </c>
      <c r="C970" s="154">
        <f>SUM(C971:C974)</f>
        <v>0</v>
      </c>
      <c r="D970" s="152" t="str">
        <f t="shared" si="16"/>
        <v/>
      </c>
      <c r="E970" s="150"/>
    </row>
    <row r="971" s="144" customFormat="1" spans="1:5">
      <c r="A971" s="173" t="s">
        <v>940</v>
      </c>
      <c r="B971" s="155"/>
      <c r="C971" s="155"/>
      <c r="D971" s="152" t="str">
        <f t="shared" si="16"/>
        <v/>
      </c>
      <c r="E971" s="150"/>
    </row>
    <row r="972" s="144" customFormat="1" spans="1:5">
      <c r="A972" s="173" t="s">
        <v>941</v>
      </c>
      <c r="B972" s="155"/>
      <c r="C972" s="155"/>
      <c r="D972" s="152" t="str">
        <f t="shared" si="16"/>
        <v/>
      </c>
      <c r="E972" s="150"/>
    </row>
    <row r="973" s="144" customFormat="1" spans="1:5">
      <c r="A973" s="173" t="s">
        <v>942</v>
      </c>
      <c r="B973" s="155"/>
      <c r="C973" s="155"/>
      <c r="D973" s="152" t="str">
        <f t="shared" si="16"/>
        <v/>
      </c>
      <c r="E973" s="150"/>
    </row>
    <row r="974" s="144" customFormat="1" spans="1:5">
      <c r="A974" s="173" t="s">
        <v>943</v>
      </c>
      <c r="B974" s="155"/>
      <c r="C974" s="155"/>
      <c r="D974" s="152" t="str">
        <f t="shared" si="16"/>
        <v/>
      </c>
      <c r="E974" s="150"/>
    </row>
    <row r="975" s="144" customFormat="1" spans="1:5">
      <c r="A975" s="173" t="s">
        <v>944</v>
      </c>
      <c r="B975" s="154">
        <f>SUM(B976:B981)</f>
        <v>0</v>
      </c>
      <c r="C975" s="154">
        <f>SUM(C976:C981)</f>
        <v>0</v>
      </c>
      <c r="D975" s="152" t="str">
        <f t="shared" si="16"/>
        <v/>
      </c>
      <c r="E975" s="150"/>
    </row>
    <row r="976" s="144" customFormat="1" spans="1:5">
      <c r="A976" s="173" t="s">
        <v>772</v>
      </c>
      <c r="B976" s="155"/>
      <c r="C976" s="155"/>
      <c r="D976" s="152" t="str">
        <f t="shared" si="16"/>
        <v/>
      </c>
      <c r="E976" s="150"/>
    </row>
    <row r="977" s="144" customFormat="1" spans="1:5">
      <c r="A977" s="173" t="s">
        <v>773</v>
      </c>
      <c r="B977" s="155"/>
      <c r="C977" s="155"/>
      <c r="D977" s="152" t="str">
        <f t="shared" si="16"/>
        <v/>
      </c>
      <c r="E977" s="150"/>
    </row>
    <row r="978" s="144" customFormat="1" spans="1:5">
      <c r="A978" s="173" t="s">
        <v>774</v>
      </c>
      <c r="B978" s="155"/>
      <c r="C978" s="155"/>
      <c r="D978" s="152" t="str">
        <f t="shared" si="16"/>
        <v/>
      </c>
      <c r="E978" s="150"/>
    </row>
    <row r="979" s="144" customFormat="1" spans="1:5">
      <c r="A979" s="173" t="s">
        <v>930</v>
      </c>
      <c r="B979" s="155"/>
      <c r="C979" s="155"/>
      <c r="D979" s="152" t="str">
        <f t="shared" si="16"/>
        <v/>
      </c>
      <c r="E979" s="150"/>
    </row>
    <row r="980" s="144" customFormat="1" spans="1:5">
      <c r="A980" s="173" t="s">
        <v>945</v>
      </c>
      <c r="B980" s="155"/>
      <c r="C980" s="155"/>
      <c r="D980" s="152" t="str">
        <f t="shared" si="16"/>
        <v/>
      </c>
      <c r="E980" s="150"/>
    </row>
    <row r="981" s="144" customFormat="1" spans="1:5">
      <c r="A981" s="173" t="s">
        <v>946</v>
      </c>
      <c r="B981" s="155"/>
      <c r="C981" s="155"/>
      <c r="D981" s="152" t="str">
        <f t="shared" si="16"/>
        <v/>
      </c>
      <c r="E981" s="150"/>
    </row>
    <row r="982" s="144" customFormat="1" spans="1:5">
      <c r="A982" s="173" t="s">
        <v>947</v>
      </c>
      <c r="B982" s="154">
        <f>SUM(B983:B986)</f>
        <v>0</v>
      </c>
      <c r="C982" s="154">
        <f>SUM(C983:C986)</f>
        <v>0</v>
      </c>
      <c r="D982" s="152" t="str">
        <f t="shared" si="16"/>
        <v/>
      </c>
      <c r="E982" s="150"/>
    </row>
    <row r="983" s="144" customFormat="1" spans="1:5">
      <c r="A983" s="173" t="s">
        <v>948</v>
      </c>
      <c r="B983" s="155"/>
      <c r="C983" s="155"/>
      <c r="D983" s="152" t="str">
        <f t="shared" si="16"/>
        <v/>
      </c>
      <c r="E983" s="150"/>
    </row>
    <row r="984" s="144" customFormat="1" spans="1:5">
      <c r="A984" s="173" t="s">
        <v>949</v>
      </c>
      <c r="B984" s="155"/>
      <c r="C984" s="155"/>
      <c r="D984" s="152" t="str">
        <f t="shared" si="16"/>
        <v/>
      </c>
      <c r="E984" s="150"/>
    </row>
    <row r="985" s="144" customFormat="1" spans="1:5">
      <c r="A985" s="173" t="s">
        <v>950</v>
      </c>
      <c r="B985" s="155"/>
      <c r="C985" s="155"/>
      <c r="D985" s="152" t="str">
        <f t="shared" si="16"/>
        <v/>
      </c>
      <c r="E985" s="150"/>
    </row>
    <row r="986" s="144" customFormat="1" spans="1:5">
      <c r="A986" s="173" t="s">
        <v>951</v>
      </c>
      <c r="B986" s="155"/>
      <c r="C986" s="155"/>
      <c r="D986" s="152" t="str">
        <f t="shared" si="16"/>
        <v/>
      </c>
      <c r="E986" s="150"/>
    </row>
    <row r="987" s="144" customFormat="1" spans="1:5">
      <c r="A987" s="173" t="s">
        <v>952</v>
      </c>
      <c r="B987" s="154">
        <f>SUM(B988:B989)</f>
        <v>0</v>
      </c>
      <c r="C987" s="154">
        <f>SUM(C988:C989)</f>
        <v>0</v>
      </c>
      <c r="D987" s="152" t="str">
        <f t="shared" si="16"/>
        <v/>
      </c>
      <c r="E987" s="150"/>
    </row>
    <row r="988" s="144" customFormat="1" spans="1:5">
      <c r="A988" s="173" t="s">
        <v>953</v>
      </c>
      <c r="B988" s="155"/>
      <c r="C988" s="155"/>
      <c r="D988" s="152" t="str">
        <f t="shared" si="16"/>
        <v/>
      </c>
      <c r="E988" s="150"/>
    </row>
    <row r="989" s="144" customFormat="1" spans="1:5">
      <c r="A989" s="173" t="s">
        <v>954</v>
      </c>
      <c r="B989" s="155"/>
      <c r="C989" s="155"/>
      <c r="D989" s="152" t="str">
        <f t="shared" si="16"/>
        <v/>
      </c>
      <c r="E989" s="150"/>
    </row>
    <row r="990" s="144" customFormat="1" spans="1:5">
      <c r="A990" s="173" t="s">
        <v>955</v>
      </c>
      <c r="B990" s="154">
        <f>SUM(B991,B1001,B1017,B1022,B1036,B1043,B1050,)</f>
        <v>0</v>
      </c>
      <c r="C990" s="154">
        <f>SUM(C991,C1001,C1017,C1022,C1036,C1043,C1050,)</f>
        <v>0</v>
      </c>
      <c r="D990" s="152" t="str">
        <f t="shared" si="16"/>
        <v/>
      </c>
      <c r="E990" s="150"/>
    </row>
    <row r="991" s="144" customFormat="1" spans="1:5">
      <c r="A991" s="173" t="s">
        <v>956</v>
      </c>
      <c r="B991" s="154">
        <f>SUM(B992:B1000)</f>
        <v>0</v>
      </c>
      <c r="C991" s="154">
        <f>SUM(C992:C1000)</f>
        <v>0</v>
      </c>
      <c r="D991" s="152" t="str">
        <f t="shared" si="16"/>
        <v/>
      </c>
      <c r="E991" s="150"/>
    </row>
    <row r="992" s="144" customFormat="1" spans="1:5">
      <c r="A992" s="173" t="s">
        <v>772</v>
      </c>
      <c r="B992" s="155"/>
      <c r="C992" s="155"/>
      <c r="D992" s="152" t="str">
        <f t="shared" si="16"/>
        <v/>
      </c>
      <c r="E992" s="150"/>
    </row>
    <row r="993" s="144" customFormat="1" spans="1:5">
      <c r="A993" s="173" t="s">
        <v>773</v>
      </c>
      <c r="B993" s="155"/>
      <c r="C993" s="155"/>
      <c r="D993" s="152" t="str">
        <f t="shared" si="16"/>
        <v/>
      </c>
      <c r="E993" s="150"/>
    </row>
    <row r="994" s="144" customFormat="1" spans="1:5">
      <c r="A994" s="173" t="s">
        <v>774</v>
      </c>
      <c r="B994" s="155"/>
      <c r="C994" s="155"/>
      <c r="D994" s="152" t="str">
        <f t="shared" si="16"/>
        <v/>
      </c>
      <c r="E994" s="150"/>
    </row>
    <row r="995" s="144" customFormat="1" spans="1:5">
      <c r="A995" s="173" t="s">
        <v>957</v>
      </c>
      <c r="B995" s="155"/>
      <c r="C995" s="155"/>
      <c r="D995" s="152" t="str">
        <f t="shared" si="16"/>
        <v/>
      </c>
      <c r="E995" s="150"/>
    </row>
    <row r="996" s="144" customFormat="1" spans="1:5">
      <c r="A996" s="173" t="s">
        <v>958</v>
      </c>
      <c r="B996" s="155"/>
      <c r="C996" s="155"/>
      <c r="D996" s="152" t="str">
        <f t="shared" si="16"/>
        <v/>
      </c>
      <c r="E996" s="150"/>
    </row>
    <row r="997" s="144" customFormat="1" spans="1:5">
      <c r="A997" s="173" t="s">
        <v>959</v>
      </c>
      <c r="B997" s="155"/>
      <c r="C997" s="155"/>
      <c r="D997" s="152" t="str">
        <f t="shared" si="16"/>
        <v/>
      </c>
      <c r="E997" s="150"/>
    </row>
    <row r="998" s="144" customFormat="1" spans="1:5">
      <c r="A998" s="173" t="s">
        <v>960</v>
      </c>
      <c r="B998" s="155"/>
      <c r="C998" s="155"/>
      <c r="D998" s="152" t="str">
        <f t="shared" si="16"/>
        <v/>
      </c>
      <c r="E998" s="150"/>
    </row>
    <row r="999" s="144" customFormat="1" spans="1:5">
      <c r="A999" s="173" t="s">
        <v>961</v>
      </c>
      <c r="B999" s="155"/>
      <c r="C999" s="155"/>
      <c r="D999" s="152" t="str">
        <f t="shared" si="16"/>
        <v/>
      </c>
      <c r="E999" s="150"/>
    </row>
    <row r="1000" s="144" customFormat="1" spans="1:5">
      <c r="A1000" s="173" t="s">
        <v>962</v>
      </c>
      <c r="B1000" s="155"/>
      <c r="C1000" s="155"/>
      <c r="D1000" s="152" t="str">
        <f t="shared" si="16"/>
        <v/>
      </c>
      <c r="E1000" s="150"/>
    </row>
    <row r="1001" s="144" customFormat="1" spans="1:5">
      <c r="A1001" s="173" t="s">
        <v>963</v>
      </c>
      <c r="B1001" s="154">
        <f>SUM(B1002:B1016)</f>
        <v>0</v>
      </c>
      <c r="C1001" s="154">
        <f>SUM(C1002:C1016)</f>
        <v>0</v>
      </c>
      <c r="D1001" s="152" t="str">
        <f t="shared" si="16"/>
        <v/>
      </c>
      <c r="E1001" s="150"/>
    </row>
    <row r="1002" s="144" customFormat="1" spans="1:5">
      <c r="A1002" s="173" t="s">
        <v>772</v>
      </c>
      <c r="B1002" s="155"/>
      <c r="C1002" s="155"/>
      <c r="D1002" s="152" t="str">
        <f t="shared" si="16"/>
        <v/>
      </c>
      <c r="E1002" s="150"/>
    </row>
    <row r="1003" s="144" customFormat="1" spans="1:5">
      <c r="A1003" s="173" t="s">
        <v>773</v>
      </c>
      <c r="B1003" s="155"/>
      <c r="C1003" s="155"/>
      <c r="D1003" s="152" t="str">
        <f t="shared" si="16"/>
        <v/>
      </c>
      <c r="E1003" s="150"/>
    </row>
    <row r="1004" s="144" customFormat="1" spans="1:5">
      <c r="A1004" s="173" t="s">
        <v>774</v>
      </c>
      <c r="B1004" s="155"/>
      <c r="C1004" s="155"/>
      <c r="D1004" s="152" t="str">
        <f t="shared" si="16"/>
        <v/>
      </c>
      <c r="E1004" s="150"/>
    </row>
    <row r="1005" s="144" customFormat="1" spans="1:5">
      <c r="A1005" s="173" t="s">
        <v>964</v>
      </c>
      <c r="B1005" s="155"/>
      <c r="C1005" s="155"/>
      <c r="D1005" s="152" t="str">
        <f t="shared" si="16"/>
        <v/>
      </c>
      <c r="E1005" s="150"/>
    </row>
    <row r="1006" s="144" customFormat="1" spans="1:5">
      <c r="A1006" s="173" t="s">
        <v>965</v>
      </c>
      <c r="B1006" s="155"/>
      <c r="C1006" s="155"/>
      <c r="D1006" s="152" t="str">
        <f t="shared" si="16"/>
        <v/>
      </c>
      <c r="E1006" s="150"/>
    </row>
    <row r="1007" s="144" customFormat="1" spans="1:5">
      <c r="A1007" s="173" t="s">
        <v>966</v>
      </c>
      <c r="B1007" s="155"/>
      <c r="C1007" s="155"/>
      <c r="D1007" s="152" t="str">
        <f t="shared" si="16"/>
        <v/>
      </c>
      <c r="E1007" s="150"/>
    </row>
    <row r="1008" s="144" customFormat="1" spans="1:5">
      <c r="A1008" s="173" t="s">
        <v>967</v>
      </c>
      <c r="B1008" s="155"/>
      <c r="C1008" s="155"/>
      <c r="D1008" s="152" t="str">
        <f t="shared" si="16"/>
        <v/>
      </c>
      <c r="E1008" s="150"/>
    </row>
    <row r="1009" s="144" customFormat="1" spans="1:5">
      <c r="A1009" s="173" t="s">
        <v>968</v>
      </c>
      <c r="B1009" s="155"/>
      <c r="C1009" s="155"/>
      <c r="D1009" s="152" t="str">
        <f t="shared" si="16"/>
        <v/>
      </c>
      <c r="E1009" s="150"/>
    </row>
    <row r="1010" s="144" customFormat="1" spans="1:5">
      <c r="A1010" s="173" t="s">
        <v>969</v>
      </c>
      <c r="B1010" s="155"/>
      <c r="C1010" s="155"/>
      <c r="D1010" s="152" t="str">
        <f t="shared" si="16"/>
        <v/>
      </c>
      <c r="E1010" s="150"/>
    </row>
    <row r="1011" s="144" customFormat="1" spans="1:5">
      <c r="A1011" s="173" t="s">
        <v>970</v>
      </c>
      <c r="B1011" s="155"/>
      <c r="C1011" s="155"/>
      <c r="D1011" s="152" t="str">
        <f t="shared" si="16"/>
        <v/>
      </c>
      <c r="E1011" s="150"/>
    </row>
    <row r="1012" s="144" customFormat="1" spans="1:5">
      <c r="A1012" s="173" t="s">
        <v>971</v>
      </c>
      <c r="B1012" s="155"/>
      <c r="C1012" s="155"/>
      <c r="D1012" s="152" t="str">
        <f t="shared" si="16"/>
        <v/>
      </c>
      <c r="E1012" s="150"/>
    </row>
    <row r="1013" s="144" customFormat="1" spans="1:5">
      <c r="A1013" s="173" t="s">
        <v>972</v>
      </c>
      <c r="B1013" s="155"/>
      <c r="C1013" s="155"/>
      <c r="D1013" s="152" t="str">
        <f t="shared" si="16"/>
        <v/>
      </c>
      <c r="E1013" s="150"/>
    </row>
    <row r="1014" s="144" customFormat="1" spans="1:5">
      <c r="A1014" s="173" t="s">
        <v>973</v>
      </c>
      <c r="B1014" s="155"/>
      <c r="C1014" s="155"/>
      <c r="D1014" s="152" t="str">
        <f t="shared" si="16"/>
        <v/>
      </c>
      <c r="E1014" s="150"/>
    </row>
    <row r="1015" s="144" customFormat="1" spans="1:5">
      <c r="A1015" s="173" t="s">
        <v>974</v>
      </c>
      <c r="B1015" s="155"/>
      <c r="C1015" s="155"/>
      <c r="D1015" s="152" t="str">
        <f t="shared" si="16"/>
        <v/>
      </c>
      <c r="E1015" s="150"/>
    </row>
    <row r="1016" s="144" customFormat="1" spans="1:5">
      <c r="A1016" s="173" t="s">
        <v>975</v>
      </c>
      <c r="B1016" s="155"/>
      <c r="C1016" s="155"/>
      <c r="D1016" s="152" t="str">
        <f t="shared" si="16"/>
        <v/>
      </c>
      <c r="E1016" s="150"/>
    </row>
    <row r="1017" s="144" customFormat="1" spans="1:5">
      <c r="A1017" s="173" t="s">
        <v>976</v>
      </c>
      <c r="B1017" s="154">
        <f>SUM(B1018:B1021)</f>
        <v>0</v>
      </c>
      <c r="C1017" s="154">
        <f>SUM(C1018:C1021)</f>
        <v>0</v>
      </c>
      <c r="D1017" s="152" t="str">
        <f t="shared" si="16"/>
        <v/>
      </c>
      <c r="E1017" s="150"/>
    </row>
    <row r="1018" s="144" customFormat="1" spans="1:5">
      <c r="A1018" s="173" t="s">
        <v>772</v>
      </c>
      <c r="B1018" s="155"/>
      <c r="C1018" s="155"/>
      <c r="D1018" s="152" t="str">
        <f t="shared" si="16"/>
        <v/>
      </c>
      <c r="E1018" s="150"/>
    </row>
    <row r="1019" s="144" customFormat="1" spans="1:5">
      <c r="A1019" s="173" t="s">
        <v>773</v>
      </c>
      <c r="B1019" s="155"/>
      <c r="C1019" s="155"/>
      <c r="D1019" s="152" t="str">
        <f t="shared" si="16"/>
        <v/>
      </c>
      <c r="E1019" s="150"/>
    </row>
    <row r="1020" s="144" customFormat="1" spans="1:5">
      <c r="A1020" s="173" t="s">
        <v>774</v>
      </c>
      <c r="B1020" s="155"/>
      <c r="C1020" s="155"/>
      <c r="D1020" s="152" t="str">
        <f t="shared" si="16"/>
        <v/>
      </c>
      <c r="E1020" s="150"/>
    </row>
    <row r="1021" s="144" customFormat="1" spans="1:5">
      <c r="A1021" s="173" t="s">
        <v>977</v>
      </c>
      <c r="B1021" s="155"/>
      <c r="C1021" s="155"/>
      <c r="D1021" s="152" t="str">
        <f t="shared" si="16"/>
        <v/>
      </c>
      <c r="E1021" s="150"/>
    </row>
    <row r="1022" s="144" customFormat="1" spans="1:5">
      <c r="A1022" s="173" t="s">
        <v>978</v>
      </c>
      <c r="B1022" s="154">
        <f>SUM(B1023:B1035)</f>
        <v>0</v>
      </c>
      <c r="C1022" s="154">
        <f>SUM(C1023:C1035)</f>
        <v>0</v>
      </c>
      <c r="D1022" s="152" t="str">
        <f t="shared" si="16"/>
        <v/>
      </c>
      <c r="E1022" s="150"/>
    </row>
    <row r="1023" s="144" customFormat="1" spans="1:5">
      <c r="A1023" s="173" t="s">
        <v>772</v>
      </c>
      <c r="B1023" s="155"/>
      <c r="C1023" s="155"/>
      <c r="D1023" s="152" t="str">
        <f t="shared" si="16"/>
        <v/>
      </c>
      <c r="E1023" s="150"/>
    </row>
    <row r="1024" s="144" customFormat="1" spans="1:5">
      <c r="A1024" s="173" t="s">
        <v>773</v>
      </c>
      <c r="B1024" s="155"/>
      <c r="C1024" s="155"/>
      <c r="D1024" s="152" t="str">
        <f t="shared" si="16"/>
        <v/>
      </c>
      <c r="E1024" s="150"/>
    </row>
    <row r="1025" s="144" customFormat="1" spans="1:5">
      <c r="A1025" s="173" t="s">
        <v>774</v>
      </c>
      <c r="B1025" s="155"/>
      <c r="C1025" s="155"/>
      <c r="D1025" s="152" t="str">
        <f t="shared" si="16"/>
        <v/>
      </c>
      <c r="E1025" s="150"/>
    </row>
    <row r="1026" s="144" customFormat="1" spans="1:5">
      <c r="A1026" s="173" t="s">
        <v>979</v>
      </c>
      <c r="B1026" s="155"/>
      <c r="C1026" s="155"/>
      <c r="D1026" s="152" t="str">
        <f t="shared" si="16"/>
        <v/>
      </c>
      <c r="E1026" s="150"/>
    </row>
    <row r="1027" s="144" customFormat="1" spans="1:5">
      <c r="A1027" s="173" t="s">
        <v>980</v>
      </c>
      <c r="B1027" s="155"/>
      <c r="C1027" s="155"/>
      <c r="D1027" s="152" t="str">
        <f t="shared" ref="D1027:D1090" si="17">IF(B1027=0,"",ROUND((C1027/B1027-1)*100,1))</f>
        <v/>
      </c>
      <c r="E1027" s="150"/>
    </row>
    <row r="1028" s="144" customFormat="1" spans="1:5">
      <c r="A1028" s="173" t="s">
        <v>981</v>
      </c>
      <c r="B1028" s="155"/>
      <c r="C1028" s="155"/>
      <c r="D1028" s="152" t="str">
        <f t="shared" si="17"/>
        <v/>
      </c>
      <c r="E1028" s="150"/>
    </row>
    <row r="1029" s="144" customFormat="1" spans="1:5">
      <c r="A1029" s="173" t="s">
        <v>982</v>
      </c>
      <c r="B1029" s="155"/>
      <c r="C1029" s="155"/>
      <c r="D1029" s="152" t="str">
        <f t="shared" si="17"/>
        <v/>
      </c>
      <c r="E1029" s="150"/>
    </row>
    <row r="1030" s="144" customFormat="1" spans="1:5">
      <c r="A1030" s="173" t="s">
        <v>983</v>
      </c>
      <c r="B1030" s="155"/>
      <c r="C1030" s="155"/>
      <c r="D1030" s="152" t="str">
        <f t="shared" si="17"/>
        <v/>
      </c>
      <c r="E1030" s="150"/>
    </row>
    <row r="1031" s="144" customFormat="1" spans="1:5">
      <c r="A1031" s="173" t="s">
        <v>984</v>
      </c>
      <c r="B1031" s="155"/>
      <c r="C1031" s="155"/>
      <c r="D1031" s="152" t="str">
        <f t="shared" si="17"/>
        <v/>
      </c>
      <c r="E1031" s="150"/>
    </row>
    <row r="1032" s="144" customFormat="1" spans="1:5">
      <c r="A1032" s="173" t="s">
        <v>985</v>
      </c>
      <c r="B1032" s="155"/>
      <c r="C1032" s="155"/>
      <c r="D1032" s="152" t="str">
        <f t="shared" si="17"/>
        <v/>
      </c>
      <c r="E1032" s="150"/>
    </row>
    <row r="1033" s="144" customFormat="1" spans="1:5">
      <c r="A1033" s="173" t="s">
        <v>930</v>
      </c>
      <c r="B1033" s="155"/>
      <c r="C1033" s="155"/>
      <c r="D1033" s="152" t="str">
        <f t="shared" si="17"/>
        <v/>
      </c>
      <c r="E1033" s="150"/>
    </row>
    <row r="1034" s="144" customFormat="1" spans="1:5">
      <c r="A1034" s="173" t="s">
        <v>986</v>
      </c>
      <c r="B1034" s="155"/>
      <c r="C1034" s="155"/>
      <c r="D1034" s="152" t="str">
        <f t="shared" si="17"/>
        <v/>
      </c>
      <c r="E1034" s="150"/>
    </row>
    <row r="1035" s="144" customFormat="1" spans="1:5">
      <c r="A1035" s="173" t="s">
        <v>987</v>
      </c>
      <c r="B1035" s="155"/>
      <c r="C1035" s="155"/>
      <c r="D1035" s="152" t="str">
        <f t="shared" si="17"/>
        <v/>
      </c>
      <c r="E1035" s="150"/>
    </row>
    <row r="1036" s="144" customFormat="1" spans="1:5">
      <c r="A1036" s="173" t="s">
        <v>993</v>
      </c>
      <c r="B1036" s="154">
        <f>SUM(B1037:B1042)</f>
        <v>0</v>
      </c>
      <c r="C1036" s="154">
        <f>SUM(C1037:C1042)</f>
        <v>0</v>
      </c>
      <c r="D1036" s="152" t="str">
        <f t="shared" si="17"/>
        <v/>
      </c>
      <c r="E1036" s="150"/>
    </row>
    <row r="1037" s="144" customFormat="1" spans="1:5">
      <c r="A1037" s="173" t="s">
        <v>772</v>
      </c>
      <c r="B1037" s="155"/>
      <c r="C1037" s="155"/>
      <c r="D1037" s="152" t="str">
        <f t="shared" si="17"/>
        <v/>
      </c>
      <c r="E1037" s="150"/>
    </row>
    <row r="1038" s="144" customFormat="1" spans="1:5">
      <c r="A1038" s="173" t="s">
        <v>773</v>
      </c>
      <c r="B1038" s="155"/>
      <c r="C1038" s="155"/>
      <c r="D1038" s="152" t="str">
        <f t="shared" si="17"/>
        <v/>
      </c>
      <c r="E1038" s="150"/>
    </row>
    <row r="1039" s="144" customFormat="1" spans="1:5">
      <c r="A1039" s="173" t="s">
        <v>774</v>
      </c>
      <c r="B1039" s="155"/>
      <c r="C1039" s="155"/>
      <c r="D1039" s="152" t="str">
        <f t="shared" si="17"/>
        <v/>
      </c>
      <c r="E1039" s="150"/>
    </row>
    <row r="1040" s="144" customFormat="1" spans="1:5">
      <c r="A1040" s="173" t="s">
        <v>994</v>
      </c>
      <c r="B1040" s="155"/>
      <c r="C1040" s="155"/>
      <c r="D1040" s="152" t="str">
        <f t="shared" si="17"/>
        <v/>
      </c>
      <c r="E1040" s="150"/>
    </row>
    <row r="1041" s="144" customFormat="1" spans="1:5">
      <c r="A1041" s="172" t="s">
        <v>1256</v>
      </c>
      <c r="B1041" s="155"/>
      <c r="C1041" s="155"/>
      <c r="D1041" s="152" t="str">
        <f t="shared" si="17"/>
        <v/>
      </c>
      <c r="E1041" s="150"/>
    </row>
    <row r="1042" s="144" customFormat="1" spans="1:5">
      <c r="A1042" s="173" t="s">
        <v>995</v>
      </c>
      <c r="B1042" s="155"/>
      <c r="C1042" s="155"/>
      <c r="D1042" s="152" t="str">
        <f t="shared" si="17"/>
        <v/>
      </c>
      <c r="E1042" s="150"/>
    </row>
    <row r="1043" s="144" customFormat="1" spans="1:5">
      <c r="A1043" s="173" t="s">
        <v>996</v>
      </c>
      <c r="B1043" s="154">
        <f>SUM(B1044:B1049)</f>
        <v>0</v>
      </c>
      <c r="C1043" s="154">
        <f>SUM(C1044:C1049)</f>
        <v>0</v>
      </c>
      <c r="D1043" s="152" t="str">
        <f t="shared" si="17"/>
        <v/>
      </c>
      <c r="E1043" s="150"/>
    </row>
    <row r="1044" s="144" customFormat="1" spans="1:5">
      <c r="A1044" s="173" t="s">
        <v>772</v>
      </c>
      <c r="B1044" s="155"/>
      <c r="C1044" s="155"/>
      <c r="D1044" s="152" t="str">
        <f t="shared" si="17"/>
        <v/>
      </c>
      <c r="E1044" s="150"/>
    </row>
    <row r="1045" s="144" customFormat="1" spans="1:5">
      <c r="A1045" s="173" t="s">
        <v>773</v>
      </c>
      <c r="B1045" s="155"/>
      <c r="C1045" s="155"/>
      <c r="D1045" s="152" t="str">
        <f t="shared" si="17"/>
        <v/>
      </c>
      <c r="E1045" s="150"/>
    </row>
    <row r="1046" s="144" customFormat="1" spans="1:5">
      <c r="A1046" s="173" t="s">
        <v>774</v>
      </c>
      <c r="B1046" s="155"/>
      <c r="C1046" s="155"/>
      <c r="D1046" s="152" t="str">
        <f t="shared" si="17"/>
        <v/>
      </c>
      <c r="E1046" s="150"/>
    </row>
    <row r="1047" s="144" customFormat="1" spans="1:5">
      <c r="A1047" s="173" t="s">
        <v>997</v>
      </c>
      <c r="B1047" s="155"/>
      <c r="C1047" s="155"/>
      <c r="D1047" s="152" t="str">
        <f t="shared" si="17"/>
        <v/>
      </c>
      <c r="E1047" s="150"/>
    </row>
    <row r="1048" s="144" customFormat="1" spans="1:5">
      <c r="A1048" s="173" t="s">
        <v>998</v>
      </c>
      <c r="B1048" s="155"/>
      <c r="C1048" s="155"/>
      <c r="D1048" s="152" t="str">
        <f t="shared" si="17"/>
        <v/>
      </c>
      <c r="E1048" s="150"/>
    </row>
    <row r="1049" s="144" customFormat="1" spans="1:5">
      <c r="A1049" s="173" t="s">
        <v>999</v>
      </c>
      <c r="B1049" s="155"/>
      <c r="C1049" s="155"/>
      <c r="D1049" s="152" t="str">
        <f t="shared" si="17"/>
        <v/>
      </c>
      <c r="E1049" s="150"/>
    </row>
    <row r="1050" s="144" customFormat="1" spans="1:5">
      <c r="A1050" s="173" t="s">
        <v>1000</v>
      </c>
      <c r="B1050" s="154">
        <f>SUM(B1051:B1055)</f>
        <v>0</v>
      </c>
      <c r="C1050" s="154">
        <f>SUM(C1051:C1055)</f>
        <v>0</v>
      </c>
      <c r="D1050" s="152" t="str">
        <f t="shared" si="17"/>
        <v/>
      </c>
      <c r="E1050" s="150"/>
    </row>
    <row r="1051" s="144" customFormat="1" spans="1:5">
      <c r="A1051" s="173" t="s">
        <v>1001</v>
      </c>
      <c r="B1051" s="155"/>
      <c r="C1051" s="155"/>
      <c r="D1051" s="152" t="str">
        <f t="shared" si="17"/>
        <v/>
      </c>
      <c r="E1051" s="150"/>
    </row>
    <row r="1052" s="144" customFormat="1" spans="1:5">
      <c r="A1052" s="173" t="s">
        <v>1003</v>
      </c>
      <c r="B1052" s="155"/>
      <c r="C1052" s="155"/>
      <c r="D1052" s="152" t="str">
        <f t="shared" si="17"/>
        <v/>
      </c>
      <c r="E1052" s="150"/>
    </row>
    <row r="1053" s="144" customFormat="1" spans="1:5">
      <c r="A1053" s="173" t="s">
        <v>1004</v>
      </c>
      <c r="B1053" s="155"/>
      <c r="C1053" s="155"/>
      <c r="D1053" s="152" t="str">
        <f t="shared" si="17"/>
        <v/>
      </c>
      <c r="E1053" s="150"/>
    </row>
    <row r="1054" s="144" customFormat="1" spans="1:5">
      <c r="A1054" s="173" t="s">
        <v>1005</v>
      </c>
      <c r="B1054" s="155"/>
      <c r="C1054" s="155"/>
      <c r="D1054" s="152" t="str">
        <f t="shared" si="17"/>
        <v/>
      </c>
      <c r="E1054" s="150"/>
    </row>
    <row r="1055" s="144" customFormat="1" spans="1:5">
      <c r="A1055" s="173" t="s">
        <v>1006</v>
      </c>
      <c r="B1055" s="155"/>
      <c r="C1055" s="155"/>
      <c r="D1055" s="152" t="str">
        <f t="shared" si="17"/>
        <v/>
      </c>
      <c r="E1055" s="150"/>
    </row>
    <row r="1056" s="144" customFormat="1" spans="1:5">
      <c r="A1056" s="173" t="s">
        <v>1007</v>
      </c>
      <c r="B1056" s="154">
        <f>SUM(B1057,B1067,B1073,)</f>
        <v>0</v>
      </c>
      <c r="C1056" s="154">
        <f>SUM(C1057,C1067,C1073,)</f>
        <v>500</v>
      </c>
      <c r="D1056" s="152" t="str">
        <f t="shared" si="17"/>
        <v/>
      </c>
      <c r="E1056" s="150"/>
    </row>
    <row r="1057" s="144" customFormat="1" spans="1:5">
      <c r="A1057" s="173" t="s">
        <v>1008</v>
      </c>
      <c r="B1057" s="154">
        <f>SUM(B1058:B1066)</f>
        <v>0</v>
      </c>
      <c r="C1057" s="154">
        <f>SUM(C1058:C1066)</f>
        <v>500</v>
      </c>
      <c r="D1057" s="152" t="str">
        <f t="shared" si="17"/>
        <v/>
      </c>
      <c r="E1057" s="150"/>
    </row>
    <row r="1058" s="144" customFormat="1" spans="1:5">
      <c r="A1058" s="173" t="s">
        <v>772</v>
      </c>
      <c r="B1058" s="155"/>
      <c r="C1058" s="155"/>
      <c r="D1058" s="152" t="str">
        <f t="shared" si="17"/>
        <v/>
      </c>
      <c r="E1058" s="150"/>
    </row>
    <row r="1059" s="144" customFormat="1" spans="1:5">
      <c r="A1059" s="173" t="s">
        <v>773</v>
      </c>
      <c r="B1059" s="155"/>
      <c r="C1059" s="155"/>
      <c r="D1059" s="152" t="str">
        <f t="shared" si="17"/>
        <v/>
      </c>
      <c r="E1059" s="150"/>
    </row>
    <row r="1060" s="144" customFormat="1" spans="1:5">
      <c r="A1060" s="173" t="s">
        <v>774</v>
      </c>
      <c r="B1060" s="155"/>
      <c r="C1060" s="155"/>
      <c r="D1060" s="152" t="str">
        <f t="shared" si="17"/>
        <v/>
      </c>
      <c r="E1060" s="150"/>
    </row>
    <row r="1061" s="144" customFormat="1" spans="1:5">
      <c r="A1061" s="173" t="s">
        <v>1009</v>
      </c>
      <c r="B1061" s="155"/>
      <c r="C1061" s="155"/>
      <c r="D1061" s="152" t="str">
        <f t="shared" si="17"/>
        <v/>
      </c>
      <c r="E1061" s="150"/>
    </row>
    <row r="1062" s="144" customFormat="1" spans="1:5">
      <c r="A1062" s="173" t="s">
        <v>1010</v>
      </c>
      <c r="B1062" s="155"/>
      <c r="C1062" s="155"/>
      <c r="D1062" s="152" t="str">
        <f t="shared" si="17"/>
        <v/>
      </c>
      <c r="E1062" s="150"/>
    </row>
    <row r="1063" s="144" customFormat="1" spans="1:5">
      <c r="A1063" s="173" t="s">
        <v>1011</v>
      </c>
      <c r="B1063" s="155"/>
      <c r="C1063" s="155"/>
      <c r="D1063" s="152" t="str">
        <f t="shared" si="17"/>
        <v/>
      </c>
      <c r="E1063" s="150"/>
    </row>
    <row r="1064" s="144" customFormat="1" spans="1:5">
      <c r="A1064" s="173" t="s">
        <v>1012</v>
      </c>
      <c r="B1064" s="155"/>
      <c r="C1064" s="155"/>
      <c r="D1064" s="152" t="str">
        <f t="shared" si="17"/>
        <v/>
      </c>
      <c r="E1064" s="150"/>
    </row>
    <row r="1065" s="144" customFormat="1" spans="1:5">
      <c r="A1065" s="173" t="s">
        <v>792</v>
      </c>
      <c r="B1065" s="155"/>
      <c r="C1065" s="155"/>
      <c r="D1065" s="152" t="str">
        <f t="shared" si="17"/>
        <v/>
      </c>
      <c r="E1065" s="150"/>
    </row>
    <row r="1066" s="144" customFormat="1" spans="1:5">
      <c r="A1066" s="173" t="s">
        <v>1013</v>
      </c>
      <c r="B1066" s="155"/>
      <c r="C1066" s="155">
        <v>500</v>
      </c>
      <c r="D1066" s="152" t="str">
        <f t="shared" si="17"/>
        <v/>
      </c>
      <c r="E1066" s="150"/>
    </row>
    <row r="1067" s="144" customFormat="1" spans="1:5">
      <c r="A1067" s="173" t="s">
        <v>1018</v>
      </c>
      <c r="B1067" s="154">
        <f>SUM(B1068:B1072)</f>
        <v>0</v>
      </c>
      <c r="C1067" s="154">
        <f>SUM(C1068:C1072)</f>
        <v>0</v>
      </c>
      <c r="D1067" s="152" t="str">
        <f t="shared" si="17"/>
        <v/>
      </c>
      <c r="E1067" s="150"/>
    </row>
    <row r="1068" s="144" customFormat="1" spans="1:5">
      <c r="A1068" s="173" t="s">
        <v>772</v>
      </c>
      <c r="B1068" s="155"/>
      <c r="C1068" s="155"/>
      <c r="D1068" s="152" t="str">
        <f t="shared" si="17"/>
        <v/>
      </c>
      <c r="E1068" s="150"/>
    </row>
    <row r="1069" s="144" customFormat="1" spans="1:5">
      <c r="A1069" s="173" t="s">
        <v>773</v>
      </c>
      <c r="B1069" s="155"/>
      <c r="C1069" s="155"/>
      <c r="D1069" s="152" t="str">
        <f t="shared" si="17"/>
        <v/>
      </c>
      <c r="E1069" s="150"/>
    </row>
    <row r="1070" s="144" customFormat="1" spans="1:5">
      <c r="A1070" s="173" t="s">
        <v>774</v>
      </c>
      <c r="B1070" s="155"/>
      <c r="C1070" s="155"/>
      <c r="D1070" s="152" t="str">
        <f t="shared" si="17"/>
        <v/>
      </c>
      <c r="E1070" s="150"/>
    </row>
    <row r="1071" s="144" customFormat="1" spans="1:5">
      <c r="A1071" s="173" t="s">
        <v>1019</v>
      </c>
      <c r="B1071" s="155"/>
      <c r="C1071" s="155"/>
      <c r="D1071" s="152" t="str">
        <f t="shared" si="17"/>
        <v/>
      </c>
      <c r="E1071" s="150"/>
    </row>
    <row r="1072" s="144" customFormat="1" spans="1:5">
      <c r="A1072" s="173" t="s">
        <v>1020</v>
      </c>
      <c r="B1072" s="155"/>
      <c r="C1072" s="155"/>
      <c r="D1072" s="152" t="str">
        <f t="shared" si="17"/>
        <v/>
      </c>
      <c r="E1072" s="150"/>
    </row>
    <row r="1073" s="144" customFormat="1" spans="1:5">
      <c r="A1073" s="173" t="s">
        <v>1021</v>
      </c>
      <c r="B1073" s="154">
        <f>SUM(B1074:B1075)</f>
        <v>0</v>
      </c>
      <c r="C1073" s="154">
        <f>SUM(C1074:C1075)</f>
        <v>0</v>
      </c>
      <c r="D1073" s="152" t="str">
        <f t="shared" si="17"/>
        <v/>
      </c>
      <c r="E1073" s="150"/>
    </row>
    <row r="1074" s="144" customFormat="1" spans="1:5">
      <c r="A1074" s="173" t="s">
        <v>1022</v>
      </c>
      <c r="B1074" s="155"/>
      <c r="C1074" s="155"/>
      <c r="D1074" s="152" t="str">
        <f t="shared" si="17"/>
        <v/>
      </c>
      <c r="E1074" s="150"/>
    </row>
    <row r="1075" s="144" customFormat="1" spans="1:5">
      <c r="A1075" s="173" t="s">
        <v>1023</v>
      </c>
      <c r="B1075" s="155"/>
      <c r="C1075" s="155"/>
      <c r="D1075" s="152" t="str">
        <f t="shared" si="17"/>
        <v/>
      </c>
      <c r="E1075" s="150"/>
    </row>
    <row r="1076" s="144" customFormat="1" spans="1:5">
      <c r="A1076" s="173" t="s">
        <v>1024</v>
      </c>
      <c r="B1076" s="154">
        <f>SUM(B1077,B1084,B1090,)</f>
        <v>0</v>
      </c>
      <c r="C1076" s="154">
        <f>SUM(C1077,C1084,C1090,)</f>
        <v>0</v>
      </c>
      <c r="D1076" s="152" t="str">
        <f t="shared" si="17"/>
        <v/>
      </c>
      <c r="E1076" s="150"/>
    </row>
    <row r="1077" s="144" customFormat="1" spans="1:5">
      <c r="A1077" s="173" t="s">
        <v>1025</v>
      </c>
      <c r="B1077" s="154">
        <f>SUM(B1078:B1083)</f>
        <v>0</v>
      </c>
      <c r="C1077" s="154">
        <f>SUM(C1078:C1083)</f>
        <v>0</v>
      </c>
      <c r="D1077" s="152" t="str">
        <f t="shared" si="17"/>
        <v/>
      </c>
      <c r="E1077" s="150"/>
    </row>
    <row r="1078" s="144" customFormat="1" spans="1:5">
      <c r="A1078" s="173" t="s">
        <v>772</v>
      </c>
      <c r="B1078" s="155"/>
      <c r="C1078" s="155"/>
      <c r="D1078" s="152" t="str">
        <f t="shared" si="17"/>
        <v/>
      </c>
      <c r="E1078" s="150"/>
    </row>
    <row r="1079" s="144" customFormat="1" spans="1:5">
      <c r="A1079" s="173" t="s">
        <v>773</v>
      </c>
      <c r="B1079" s="155"/>
      <c r="C1079" s="155"/>
      <c r="D1079" s="152" t="str">
        <f t="shared" si="17"/>
        <v/>
      </c>
      <c r="E1079" s="150"/>
    </row>
    <row r="1080" s="144" customFormat="1" spans="1:5">
      <c r="A1080" s="173" t="s">
        <v>774</v>
      </c>
      <c r="B1080" s="155"/>
      <c r="C1080" s="155"/>
      <c r="D1080" s="152" t="str">
        <f t="shared" si="17"/>
        <v/>
      </c>
      <c r="E1080" s="150"/>
    </row>
    <row r="1081" s="144" customFormat="1" spans="1:5">
      <c r="A1081" s="173" t="s">
        <v>1026</v>
      </c>
      <c r="B1081" s="155"/>
      <c r="C1081" s="155"/>
      <c r="D1081" s="152" t="str">
        <f t="shared" si="17"/>
        <v/>
      </c>
      <c r="E1081" s="150"/>
    </row>
    <row r="1082" s="144" customFormat="1" spans="1:5">
      <c r="A1082" s="173" t="s">
        <v>792</v>
      </c>
      <c r="B1082" s="155"/>
      <c r="C1082" s="155"/>
      <c r="D1082" s="152" t="str">
        <f t="shared" si="17"/>
        <v/>
      </c>
      <c r="E1082" s="150"/>
    </row>
    <row r="1083" s="144" customFormat="1" spans="1:5">
      <c r="A1083" s="173" t="s">
        <v>1027</v>
      </c>
      <c r="B1083" s="155"/>
      <c r="C1083" s="155"/>
      <c r="D1083" s="152" t="str">
        <f t="shared" si="17"/>
        <v/>
      </c>
      <c r="E1083" s="150"/>
    </row>
    <row r="1084" s="144" customFormat="1" spans="1:5">
      <c r="A1084" s="173" t="s">
        <v>1028</v>
      </c>
      <c r="B1084" s="154">
        <f>SUM(B1085:B1089)</f>
        <v>0</v>
      </c>
      <c r="C1084" s="154">
        <f>SUM(C1085:C1089)</f>
        <v>0</v>
      </c>
      <c r="D1084" s="152" t="str">
        <f t="shared" si="17"/>
        <v/>
      </c>
      <c r="E1084" s="150"/>
    </row>
    <row r="1085" s="144" customFormat="1" spans="1:5">
      <c r="A1085" s="173" t="s">
        <v>1029</v>
      </c>
      <c r="B1085" s="155"/>
      <c r="C1085" s="155"/>
      <c r="D1085" s="152" t="str">
        <f t="shared" si="17"/>
        <v/>
      </c>
      <c r="E1085" s="150"/>
    </row>
    <row r="1086" s="144" customFormat="1" spans="1:5">
      <c r="A1086" s="176" t="s">
        <v>1257</v>
      </c>
      <c r="B1086" s="155"/>
      <c r="C1086" s="155"/>
      <c r="D1086" s="152" t="str">
        <f t="shared" si="17"/>
        <v/>
      </c>
      <c r="E1086" s="150"/>
    </row>
    <row r="1087" s="144" customFormat="1" spans="1:5">
      <c r="A1087" s="173" t="s">
        <v>1031</v>
      </c>
      <c r="B1087" s="155"/>
      <c r="C1087" s="155"/>
      <c r="D1087" s="152" t="str">
        <f t="shared" si="17"/>
        <v/>
      </c>
      <c r="E1087" s="150"/>
    </row>
    <row r="1088" s="144" customFormat="1" spans="1:5">
      <c r="A1088" s="173" t="s">
        <v>1032</v>
      </c>
      <c r="B1088" s="155"/>
      <c r="C1088" s="155"/>
      <c r="D1088" s="152" t="str">
        <f t="shared" si="17"/>
        <v/>
      </c>
      <c r="E1088" s="150"/>
    </row>
    <row r="1089" s="144" customFormat="1" spans="1:5">
      <c r="A1089" s="173" t="s">
        <v>1033</v>
      </c>
      <c r="B1089" s="155"/>
      <c r="C1089" s="155"/>
      <c r="D1089" s="152" t="str">
        <f t="shared" si="17"/>
        <v/>
      </c>
      <c r="E1089" s="150"/>
    </row>
    <row r="1090" s="144" customFormat="1" spans="1:5">
      <c r="A1090" s="173" t="s">
        <v>1034</v>
      </c>
      <c r="B1090" s="155"/>
      <c r="C1090" s="155"/>
      <c r="D1090" s="152" t="str">
        <f t="shared" si="17"/>
        <v/>
      </c>
      <c r="E1090" s="150"/>
    </row>
    <row r="1091" s="144" customFormat="1" spans="1:5">
      <c r="A1091" s="173" t="s">
        <v>1035</v>
      </c>
      <c r="B1091" s="154">
        <f>SUM(B1092:B1100)</f>
        <v>0</v>
      </c>
      <c r="C1091" s="154">
        <f>SUM(C1092:C1100)</f>
        <v>0</v>
      </c>
      <c r="D1091" s="152" t="str">
        <f t="shared" ref="D1091:D1154" si="18">IF(B1091=0,"",ROUND((C1091/B1091-1)*100,1))</f>
        <v/>
      </c>
      <c r="E1091" s="150"/>
    </row>
    <row r="1092" s="144" customFormat="1" spans="1:5">
      <c r="A1092" s="173" t="s">
        <v>1036</v>
      </c>
      <c r="B1092" s="155"/>
      <c r="C1092" s="155"/>
      <c r="D1092" s="152" t="str">
        <f t="shared" si="18"/>
        <v/>
      </c>
      <c r="E1092" s="150"/>
    </row>
    <row r="1093" s="144" customFormat="1" spans="1:5">
      <c r="A1093" s="173" t="s">
        <v>1037</v>
      </c>
      <c r="B1093" s="155"/>
      <c r="C1093" s="155"/>
      <c r="D1093" s="152" t="str">
        <f t="shared" si="18"/>
        <v/>
      </c>
      <c r="E1093" s="150"/>
    </row>
    <row r="1094" s="144" customFormat="1" spans="1:5">
      <c r="A1094" s="173" t="s">
        <v>1038</v>
      </c>
      <c r="B1094" s="155"/>
      <c r="C1094" s="155"/>
      <c r="D1094" s="152" t="str">
        <f t="shared" si="18"/>
        <v/>
      </c>
      <c r="E1094" s="150"/>
    </row>
    <row r="1095" s="144" customFormat="1" spans="1:5">
      <c r="A1095" s="173" t="s">
        <v>1039</v>
      </c>
      <c r="B1095" s="155"/>
      <c r="C1095" s="155"/>
      <c r="D1095" s="152" t="str">
        <f t="shared" si="18"/>
        <v/>
      </c>
      <c r="E1095" s="150"/>
    </row>
    <row r="1096" s="144" customFormat="1" spans="1:5">
      <c r="A1096" s="173" t="s">
        <v>1040</v>
      </c>
      <c r="B1096" s="155"/>
      <c r="C1096" s="155"/>
      <c r="D1096" s="152" t="str">
        <f t="shared" si="18"/>
        <v/>
      </c>
      <c r="E1096" s="150"/>
    </row>
    <row r="1097" s="144" customFormat="1" spans="1:5">
      <c r="A1097" s="173" t="s">
        <v>791</v>
      </c>
      <c r="B1097" s="155"/>
      <c r="C1097" s="155"/>
      <c r="D1097" s="152" t="str">
        <f t="shared" si="18"/>
        <v/>
      </c>
      <c r="E1097" s="150"/>
    </row>
    <row r="1098" s="144" customFormat="1" spans="1:5">
      <c r="A1098" s="173" t="s">
        <v>1041</v>
      </c>
      <c r="B1098" s="155"/>
      <c r="C1098" s="155"/>
      <c r="D1098" s="152" t="str">
        <f t="shared" si="18"/>
        <v/>
      </c>
      <c r="E1098" s="150"/>
    </row>
    <row r="1099" s="144" customFormat="1" spans="1:5">
      <c r="A1099" s="173" t="s">
        <v>1042</v>
      </c>
      <c r="B1099" s="155"/>
      <c r="C1099" s="155"/>
      <c r="D1099" s="152" t="str">
        <f t="shared" si="18"/>
        <v/>
      </c>
      <c r="E1099" s="150"/>
    </row>
    <row r="1100" s="144" customFormat="1" spans="1:5">
      <c r="A1100" s="173" t="s">
        <v>1043</v>
      </c>
      <c r="B1100" s="155"/>
      <c r="C1100" s="155"/>
      <c r="D1100" s="152" t="str">
        <f t="shared" si="18"/>
        <v/>
      </c>
      <c r="E1100" s="150"/>
    </row>
    <row r="1101" s="144" customFormat="1" spans="1:5">
      <c r="A1101" s="173" t="s">
        <v>1258</v>
      </c>
      <c r="B1101" s="154">
        <f>SUM(B1102,B1121,B1140,B1149,B1164,)</f>
        <v>965</v>
      </c>
      <c r="C1101" s="154">
        <f>SUM(C1102,C1121,C1140,C1149,C1164,)</f>
        <v>420</v>
      </c>
      <c r="D1101" s="152">
        <f t="shared" si="18"/>
        <v>-56.5</v>
      </c>
      <c r="E1101" s="150"/>
    </row>
    <row r="1102" s="144" customFormat="1" spans="1:5">
      <c r="A1102" s="173" t="s">
        <v>1259</v>
      </c>
      <c r="B1102" s="154">
        <f>SUM(B1103:B1120)</f>
        <v>965</v>
      </c>
      <c r="C1102" s="154">
        <f>SUM(C1103:C1120)</f>
        <v>420</v>
      </c>
      <c r="D1102" s="152">
        <f t="shared" si="18"/>
        <v>-56.5</v>
      </c>
      <c r="E1102" s="150"/>
    </row>
    <row r="1103" s="144" customFormat="1" spans="1:5">
      <c r="A1103" s="173" t="s">
        <v>772</v>
      </c>
      <c r="B1103" s="155">
        <v>965</v>
      </c>
      <c r="C1103" s="155">
        <v>269</v>
      </c>
      <c r="D1103" s="152">
        <f t="shared" si="18"/>
        <v>-72.1</v>
      </c>
      <c r="E1103" s="150"/>
    </row>
    <row r="1104" s="144" customFormat="1" spans="1:5">
      <c r="A1104" s="173" t="s">
        <v>773</v>
      </c>
      <c r="B1104" s="155"/>
      <c r="C1104" s="155"/>
      <c r="D1104" s="152" t="str">
        <f t="shared" si="18"/>
        <v/>
      </c>
      <c r="E1104" s="150"/>
    </row>
    <row r="1105" s="144" customFormat="1" spans="1:5">
      <c r="A1105" s="173" t="s">
        <v>774</v>
      </c>
      <c r="B1105" s="155"/>
      <c r="C1105" s="155"/>
      <c r="D1105" s="152" t="str">
        <f t="shared" si="18"/>
        <v/>
      </c>
      <c r="E1105" s="150"/>
    </row>
    <row r="1106" s="144" customFormat="1" spans="1:5">
      <c r="A1106" s="173" t="s">
        <v>1260</v>
      </c>
      <c r="B1106" s="155"/>
      <c r="C1106" s="155"/>
      <c r="D1106" s="152" t="str">
        <f t="shared" si="18"/>
        <v/>
      </c>
      <c r="E1106" s="150"/>
    </row>
    <row r="1107" s="144" customFormat="1" spans="1:5">
      <c r="A1107" s="173" t="s">
        <v>1047</v>
      </c>
      <c r="B1107" s="155"/>
      <c r="C1107" s="155"/>
      <c r="D1107" s="152" t="str">
        <f t="shared" si="18"/>
        <v/>
      </c>
      <c r="E1107" s="150"/>
    </row>
    <row r="1108" s="144" customFormat="1" spans="1:5">
      <c r="A1108" s="173" t="s">
        <v>1048</v>
      </c>
      <c r="B1108" s="155"/>
      <c r="C1108" s="155"/>
      <c r="D1108" s="152" t="str">
        <f t="shared" si="18"/>
        <v/>
      </c>
      <c r="E1108" s="150"/>
    </row>
    <row r="1109" s="144" customFormat="1" spans="1:5">
      <c r="A1109" s="173" t="s">
        <v>1261</v>
      </c>
      <c r="B1109" s="155"/>
      <c r="C1109" s="155"/>
      <c r="D1109" s="152" t="str">
        <f t="shared" si="18"/>
        <v/>
      </c>
      <c r="E1109" s="150"/>
    </row>
    <row r="1110" s="144" customFormat="1" spans="1:5">
      <c r="A1110" s="173" t="s">
        <v>1262</v>
      </c>
      <c r="B1110" s="155"/>
      <c r="C1110" s="155"/>
      <c r="D1110" s="152" t="str">
        <f t="shared" si="18"/>
        <v/>
      </c>
      <c r="E1110" s="150"/>
    </row>
    <row r="1111" s="144" customFormat="1" spans="1:5">
      <c r="A1111" s="173" t="s">
        <v>1263</v>
      </c>
      <c r="B1111" s="155"/>
      <c r="C1111" s="155"/>
      <c r="D1111" s="152" t="str">
        <f t="shared" si="18"/>
        <v/>
      </c>
      <c r="E1111" s="150"/>
    </row>
    <row r="1112" s="144" customFormat="1" spans="1:5">
      <c r="A1112" s="173" t="s">
        <v>1052</v>
      </c>
      <c r="B1112" s="155"/>
      <c r="C1112" s="155"/>
      <c r="D1112" s="152" t="str">
        <f t="shared" si="18"/>
        <v/>
      </c>
      <c r="E1112" s="150"/>
    </row>
    <row r="1113" s="144" customFormat="1" spans="1:5">
      <c r="A1113" s="173" t="s">
        <v>1054</v>
      </c>
      <c r="B1113" s="155"/>
      <c r="C1113" s="155"/>
      <c r="D1113" s="152" t="str">
        <f t="shared" si="18"/>
        <v/>
      </c>
      <c r="E1113" s="150"/>
    </row>
    <row r="1114" s="144" customFormat="1" spans="1:5">
      <c r="A1114" s="173" t="s">
        <v>1055</v>
      </c>
      <c r="B1114" s="155"/>
      <c r="C1114" s="155"/>
      <c r="D1114" s="152" t="str">
        <f t="shared" si="18"/>
        <v/>
      </c>
      <c r="E1114" s="150"/>
    </row>
    <row r="1115" s="144" customFormat="1" spans="1:5">
      <c r="A1115" s="173" t="s">
        <v>1056</v>
      </c>
      <c r="B1115" s="155"/>
      <c r="C1115" s="155"/>
      <c r="D1115" s="152" t="str">
        <f t="shared" si="18"/>
        <v/>
      </c>
      <c r="E1115" s="150"/>
    </row>
    <row r="1116" s="144" customFormat="1" spans="1:5">
      <c r="A1116" s="173" t="s">
        <v>1057</v>
      </c>
      <c r="B1116" s="155"/>
      <c r="C1116" s="155"/>
      <c r="D1116" s="152" t="str">
        <f t="shared" si="18"/>
        <v/>
      </c>
      <c r="E1116" s="150"/>
    </row>
    <row r="1117" s="144" customFormat="1" spans="1:5">
      <c r="A1117" s="173" t="s">
        <v>1058</v>
      </c>
      <c r="B1117" s="155"/>
      <c r="C1117" s="155"/>
      <c r="D1117" s="152" t="str">
        <f t="shared" si="18"/>
        <v/>
      </c>
      <c r="E1117" s="150"/>
    </row>
    <row r="1118" s="144" customFormat="1" spans="1:5">
      <c r="A1118" s="173" t="s">
        <v>1059</v>
      </c>
      <c r="B1118" s="155"/>
      <c r="C1118" s="155"/>
      <c r="D1118" s="152" t="str">
        <f t="shared" si="18"/>
        <v/>
      </c>
      <c r="E1118" s="150"/>
    </row>
    <row r="1119" s="144" customFormat="1" spans="1:5">
      <c r="A1119" s="173" t="s">
        <v>792</v>
      </c>
      <c r="B1119" s="155"/>
      <c r="C1119" s="155"/>
      <c r="D1119" s="152" t="str">
        <f t="shared" si="18"/>
        <v/>
      </c>
      <c r="E1119" s="150"/>
    </row>
    <row r="1120" s="144" customFormat="1" spans="1:5">
      <c r="A1120" s="173" t="s">
        <v>1264</v>
      </c>
      <c r="B1120" s="155"/>
      <c r="C1120" s="155">
        <v>151</v>
      </c>
      <c r="D1120" s="152" t="str">
        <f t="shared" si="18"/>
        <v/>
      </c>
      <c r="E1120" s="150"/>
    </row>
    <row r="1121" s="144" customFormat="1" spans="1:5">
      <c r="A1121" s="173" t="s">
        <v>1061</v>
      </c>
      <c r="B1121" s="154">
        <f>SUM(B1122:B1139)</f>
        <v>0</v>
      </c>
      <c r="C1121" s="154">
        <f>SUM(C1122:C1139)</f>
        <v>0</v>
      </c>
      <c r="D1121" s="152" t="str">
        <f t="shared" si="18"/>
        <v/>
      </c>
      <c r="E1121" s="150"/>
    </row>
    <row r="1122" s="144" customFormat="1" spans="1:5">
      <c r="A1122" s="173" t="s">
        <v>772</v>
      </c>
      <c r="B1122" s="155"/>
      <c r="C1122" s="155"/>
      <c r="D1122" s="152" t="str">
        <f t="shared" si="18"/>
        <v/>
      </c>
      <c r="E1122" s="150"/>
    </row>
    <row r="1123" s="144" customFormat="1" spans="1:5">
      <c r="A1123" s="173" t="s">
        <v>773</v>
      </c>
      <c r="B1123" s="155"/>
      <c r="C1123" s="155"/>
      <c r="D1123" s="152" t="str">
        <f t="shared" si="18"/>
        <v/>
      </c>
      <c r="E1123" s="150"/>
    </row>
    <row r="1124" s="144" customFormat="1" spans="1:5">
      <c r="A1124" s="173" t="s">
        <v>774</v>
      </c>
      <c r="B1124" s="155"/>
      <c r="C1124" s="155"/>
      <c r="D1124" s="152" t="str">
        <f t="shared" si="18"/>
        <v/>
      </c>
      <c r="E1124" s="150"/>
    </row>
    <row r="1125" s="144" customFormat="1" spans="1:5">
      <c r="A1125" s="173" t="s">
        <v>1062</v>
      </c>
      <c r="B1125" s="155"/>
      <c r="C1125" s="155"/>
      <c r="D1125" s="152" t="str">
        <f t="shared" si="18"/>
        <v/>
      </c>
      <c r="E1125" s="150"/>
    </row>
    <row r="1126" s="144" customFormat="1" spans="1:5">
      <c r="A1126" s="173" t="s">
        <v>1063</v>
      </c>
      <c r="B1126" s="155"/>
      <c r="C1126" s="155"/>
      <c r="D1126" s="152" t="str">
        <f t="shared" si="18"/>
        <v/>
      </c>
      <c r="E1126" s="150"/>
    </row>
    <row r="1127" s="144" customFormat="1" spans="1:5">
      <c r="A1127" s="173" t="s">
        <v>1064</v>
      </c>
      <c r="B1127" s="155"/>
      <c r="C1127" s="155"/>
      <c r="D1127" s="152" t="str">
        <f t="shared" si="18"/>
        <v/>
      </c>
      <c r="E1127" s="150"/>
    </row>
    <row r="1128" s="144" customFormat="1" spans="1:5">
      <c r="A1128" s="173" t="s">
        <v>1065</v>
      </c>
      <c r="B1128" s="155"/>
      <c r="C1128" s="155"/>
      <c r="D1128" s="152" t="str">
        <f t="shared" si="18"/>
        <v/>
      </c>
      <c r="E1128" s="150"/>
    </row>
    <row r="1129" s="144" customFormat="1" spans="1:5">
      <c r="A1129" s="173" t="s">
        <v>1066</v>
      </c>
      <c r="B1129" s="155"/>
      <c r="C1129" s="155"/>
      <c r="D1129" s="152" t="str">
        <f t="shared" si="18"/>
        <v/>
      </c>
      <c r="E1129" s="150"/>
    </row>
    <row r="1130" s="144" customFormat="1" spans="1:5">
      <c r="A1130" s="173" t="s">
        <v>1067</v>
      </c>
      <c r="B1130" s="155"/>
      <c r="C1130" s="155"/>
      <c r="D1130" s="152" t="str">
        <f t="shared" si="18"/>
        <v/>
      </c>
      <c r="E1130" s="150"/>
    </row>
    <row r="1131" s="144" customFormat="1" spans="1:5">
      <c r="A1131" s="173" t="s">
        <v>1068</v>
      </c>
      <c r="B1131" s="155"/>
      <c r="C1131" s="155"/>
      <c r="D1131" s="152" t="str">
        <f t="shared" si="18"/>
        <v/>
      </c>
      <c r="E1131" s="150"/>
    </row>
    <row r="1132" s="144" customFormat="1" spans="1:5">
      <c r="A1132" s="173" t="s">
        <v>1069</v>
      </c>
      <c r="B1132" s="155"/>
      <c r="C1132" s="155"/>
      <c r="D1132" s="152" t="str">
        <f t="shared" si="18"/>
        <v/>
      </c>
      <c r="E1132" s="150"/>
    </row>
    <row r="1133" s="144" customFormat="1" spans="1:5">
      <c r="A1133" s="173" t="s">
        <v>1070</v>
      </c>
      <c r="B1133" s="155"/>
      <c r="C1133" s="155"/>
      <c r="D1133" s="152" t="str">
        <f t="shared" si="18"/>
        <v/>
      </c>
      <c r="E1133" s="150"/>
    </row>
    <row r="1134" s="144" customFormat="1" spans="1:5">
      <c r="A1134" s="173" t="s">
        <v>1071</v>
      </c>
      <c r="B1134" s="155"/>
      <c r="C1134" s="155"/>
      <c r="D1134" s="152" t="str">
        <f t="shared" si="18"/>
        <v/>
      </c>
      <c r="E1134" s="150"/>
    </row>
    <row r="1135" s="144" customFormat="1" spans="1:5">
      <c r="A1135" s="173" t="s">
        <v>1072</v>
      </c>
      <c r="B1135" s="155"/>
      <c r="C1135" s="155"/>
      <c r="D1135" s="152" t="str">
        <f t="shared" si="18"/>
        <v/>
      </c>
      <c r="E1135" s="150"/>
    </row>
    <row r="1136" s="144" customFormat="1" spans="1:5">
      <c r="A1136" s="173" t="s">
        <v>1073</v>
      </c>
      <c r="B1136" s="155"/>
      <c r="C1136" s="155"/>
      <c r="D1136" s="152" t="str">
        <f t="shared" si="18"/>
        <v/>
      </c>
      <c r="E1136" s="150"/>
    </row>
    <row r="1137" s="144" customFormat="1" spans="1:5">
      <c r="A1137" s="173" t="s">
        <v>1074</v>
      </c>
      <c r="B1137" s="155"/>
      <c r="C1137" s="155"/>
      <c r="D1137" s="152" t="str">
        <f t="shared" si="18"/>
        <v/>
      </c>
      <c r="E1137" s="150"/>
    </row>
    <row r="1138" s="144" customFormat="1" spans="1:5">
      <c r="A1138" s="173" t="s">
        <v>792</v>
      </c>
      <c r="B1138" s="155"/>
      <c r="C1138" s="155"/>
      <c r="D1138" s="152" t="str">
        <f t="shared" si="18"/>
        <v/>
      </c>
      <c r="E1138" s="150"/>
    </row>
    <row r="1139" s="144" customFormat="1" spans="1:5">
      <c r="A1139" s="173" t="s">
        <v>1075</v>
      </c>
      <c r="B1139" s="155"/>
      <c r="C1139" s="155"/>
      <c r="D1139" s="152" t="str">
        <f t="shared" si="18"/>
        <v/>
      </c>
      <c r="E1139" s="150"/>
    </row>
    <row r="1140" s="144" customFormat="1" spans="1:5">
      <c r="A1140" s="173" t="s">
        <v>1076</v>
      </c>
      <c r="B1140" s="154">
        <f>SUM(B1141:B1148)</f>
        <v>0</v>
      </c>
      <c r="C1140" s="154">
        <f>SUM(C1141:C1148)</f>
        <v>0</v>
      </c>
      <c r="D1140" s="152" t="str">
        <f t="shared" si="18"/>
        <v/>
      </c>
      <c r="E1140" s="150"/>
    </row>
    <row r="1141" s="144" customFormat="1" spans="1:5">
      <c r="A1141" s="173" t="s">
        <v>772</v>
      </c>
      <c r="B1141" s="155"/>
      <c r="C1141" s="155"/>
      <c r="D1141" s="152" t="str">
        <f t="shared" si="18"/>
        <v/>
      </c>
      <c r="E1141" s="150"/>
    </row>
    <row r="1142" s="144" customFormat="1" spans="1:5">
      <c r="A1142" s="173" t="s">
        <v>773</v>
      </c>
      <c r="B1142" s="155"/>
      <c r="C1142" s="155"/>
      <c r="D1142" s="152" t="str">
        <f t="shared" si="18"/>
        <v/>
      </c>
      <c r="E1142" s="150"/>
    </row>
    <row r="1143" s="144" customFormat="1" spans="1:5">
      <c r="A1143" s="173" t="s">
        <v>774</v>
      </c>
      <c r="B1143" s="155"/>
      <c r="C1143" s="155"/>
      <c r="D1143" s="152" t="str">
        <f t="shared" si="18"/>
        <v/>
      </c>
      <c r="E1143" s="150"/>
    </row>
    <row r="1144" s="144" customFormat="1" spans="1:5">
      <c r="A1144" s="173" t="s">
        <v>1077</v>
      </c>
      <c r="B1144" s="155"/>
      <c r="C1144" s="155"/>
      <c r="D1144" s="152" t="str">
        <f t="shared" si="18"/>
        <v/>
      </c>
      <c r="E1144" s="150"/>
    </row>
    <row r="1145" s="144" customFormat="1" spans="1:5">
      <c r="A1145" s="173" t="s">
        <v>1078</v>
      </c>
      <c r="B1145" s="155"/>
      <c r="C1145" s="155"/>
      <c r="D1145" s="152" t="str">
        <f t="shared" si="18"/>
        <v/>
      </c>
      <c r="E1145" s="150"/>
    </row>
    <row r="1146" s="144" customFormat="1" spans="1:5">
      <c r="A1146" s="173" t="s">
        <v>1079</v>
      </c>
      <c r="B1146" s="155"/>
      <c r="C1146" s="155"/>
      <c r="D1146" s="152" t="str">
        <f t="shared" si="18"/>
        <v/>
      </c>
      <c r="E1146" s="150"/>
    </row>
    <row r="1147" s="144" customFormat="1" spans="1:5">
      <c r="A1147" s="173" t="s">
        <v>792</v>
      </c>
      <c r="B1147" s="155"/>
      <c r="C1147" s="155"/>
      <c r="D1147" s="152" t="str">
        <f t="shared" si="18"/>
        <v/>
      </c>
      <c r="E1147" s="150"/>
    </row>
    <row r="1148" s="144" customFormat="1" spans="1:5">
      <c r="A1148" s="173" t="s">
        <v>1080</v>
      </c>
      <c r="B1148" s="155"/>
      <c r="C1148" s="155"/>
      <c r="D1148" s="152" t="str">
        <f t="shared" si="18"/>
        <v/>
      </c>
      <c r="E1148" s="150"/>
    </row>
    <row r="1149" s="144" customFormat="1" spans="1:5">
      <c r="A1149" s="173" t="s">
        <v>1091</v>
      </c>
      <c r="B1149" s="154">
        <f>SUM(B1150:B1163)</f>
        <v>0</v>
      </c>
      <c r="C1149" s="154">
        <f>SUM(C1150:C1163)</f>
        <v>0</v>
      </c>
      <c r="D1149" s="152" t="str">
        <f t="shared" si="18"/>
        <v/>
      </c>
      <c r="E1149" s="150"/>
    </row>
    <row r="1150" s="144" customFormat="1" spans="1:5">
      <c r="A1150" s="173" t="s">
        <v>772</v>
      </c>
      <c r="B1150" s="155"/>
      <c r="C1150" s="155"/>
      <c r="D1150" s="152" t="str">
        <f t="shared" si="18"/>
        <v/>
      </c>
      <c r="E1150" s="150"/>
    </row>
    <row r="1151" s="144" customFormat="1" spans="1:5">
      <c r="A1151" s="173" t="s">
        <v>773</v>
      </c>
      <c r="B1151" s="155"/>
      <c r="C1151" s="155"/>
      <c r="D1151" s="152" t="str">
        <f t="shared" si="18"/>
        <v/>
      </c>
      <c r="E1151" s="150"/>
    </row>
    <row r="1152" s="144" customFormat="1" spans="1:5">
      <c r="A1152" s="173" t="s">
        <v>774</v>
      </c>
      <c r="B1152" s="155"/>
      <c r="C1152" s="155"/>
      <c r="D1152" s="152" t="str">
        <f t="shared" si="18"/>
        <v/>
      </c>
      <c r="E1152" s="150"/>
    </row>
    <row r="1153" s="144" customFormat="1" spans="1:5">
      <c r="A1153" s="173" t="s">
        <v>1092</v>
      </c>
      <c r="B1153" s="155"/>
      <c r="C1153" s="155"/>
      <c r="D1153" s="152" t="str">
        <f t="shared" si="18"/>
        <v/>
      </c>
      <c r="E1153" s="150"/>
    </row>
    <row r="1154" s="144" customFormat="1" spans="1:5">
      <c r="A1154" s="173" t="s">
        <v>1093</v>
      </c>
      <c r="B1154" s="155"/>
      <c r="C1154" s="155"/>
      <c r="D1154" s="152" t="str">
        <f t="shared" si="18"/>
        <v/>
      </c>
      <c r="E1154" s="150"/>
    </row>
    <row r="1155" s="144" customFormat="1" spans="1:5">
      <c r="A1155" s="173" t="s">
        <v>1094</v>
      </c>
      <c r="B1155" s="155"/>
      <c r="C1155" s="155"/>
      <c r="D1155" s="152" t="str">
        <f t="shared" ref="D1155:D1218" si="19">IF(B1155=0,"",ROUND((C1155/B1155-1)*100,1))</f>
        <v/>
      </c>
      <c r="E1155" s="150"/>
    </row>
    <row r="1156" s="144" customFormat="1" spans="1:5">
      <c r="A1156" s="173" t="s">
        <v>1095</v>
      </c>
      <c r="B1156" s="155"/>
      <c r="C1156" s="155"/>
      <c r="D1156" s="152" t="str">
        <f t="shared" si="19"/>
        <v/>
      </c>
      <c r="E1156" s="150"/>
    </row>
    <row r="1157" s="144" customFormat="1" spans="1:5">
      <c r="A1157" s="173" t="s">
        <v>1096</v>
      </c>
      <c r="B1157" s="155"/>
      <c r="C1157" s="155"/>
      <c r="D1157" s="152" t="str">
        <f t="shared" si="19"/>
        <v/>
      </c>
      <c r="E1157" s="150"/>
    </row>
    <row r="1158" s="144" customFormat="1" spans="1:5">
      <c r="A1158" s="173" t="s">
        <v>1097</v>
      </c>
      <c r="B1158" s="155"/>
      <c r="C1158" s="155"/>
      <c r="D1158" s="152" t="str">
        <f t="shared" si="19"/>
        <v/>
      </c>
      <c r="E1158" s="150"/>
    </row>
    <row r="1159" s="144" customFormat="1" spans="1:5">
      <c r="A1159" s="173" t="s">
        <v>1098</v>
      </c>
      <c r="B1159" s="155"/>
      <c r="C1159" s="155"/>
      <c r="D1159" s="152" t="str">
        <f t="shared" si="19"/>
        <v/>
      </c>
      <c r="E1159" s="150"/>
    </row>
    <row r="1160" s="144" customFormat="1" spans="1:5">
      <c r="A1160" s="173" t="s">
        <v>1099</v>
      </c>
      <c r="B1160" s="155"/>
      <c r="C1160" s="155"/>
      <c r="D1160" s="152" t="str">
        <f t="shared" si="19"/>
        <v/>
      </c>
      <c r="E1160" s="150"/>
    </row>
    <row r="1161" s="144" customFormat="1" spans="1:5">
      <c r="A1161" s="173" t="s">
        <v>1100</v>
      </c>
      <c r="B1161" s="155"/>
      <c r="C1161" s="155"/>
      <c r="D1161" s="152" t="str">
        <f t="shared" si="19"/>
        <v/>
      </c>
      <c r="E1161" s="150"/>
    </row>
    <row r="1162" s="144" customFormat="1" spans="1:5">
      <c r="A1162" s="173" t="s">
        <v>1101</v>
      </c>
      <c r="B1162" s="155"/>
      <c r="C1162" s="155"/>
      <c r="D1162" s="152" t="str">
        <f t="shared" si="19"/>
        <v/>
      </c>
      <c r="E1162" s="150"/>
    </row>
    <row r="1163" s="144" customFormat="1" spans="1:5">
      <c r="A1163" s="173" t="s">
        <v>1102</v>
      </c>
      <c r="B1163" s="155"/>
      <c r="C1163" s="155"/>
      <c r="D1163" s="152" t="str">
        <f t="shared" si="19"/>
        <v/>
      </c>
      <c r="E1163" s="150"/>
    </row>
    <row r="1164" s="144" customFormat="1" spans="1:5">
      <c r="A1164" s="173" t="s">
        <v>1265</v>
      </c>
      <c r="B1164" s="155"/>
      <c r="C1164" s="155"/>
      <c r="D1164" s="152" t="str">
        <f t="shared" si="19"/>
        <v/>
      </c>
      <c r="E1164" s="150"/>
    </row>
    <row r="1165" s="144" customFormat="1" spans="1:5">
      <c r="A1165" s="173" t="s">
        <v>1104</v>
      </c>
      <c r="B1165" s="154">
        <f>SUM(B1166,B1175,B1179,)</f>
        <v>0</v>
      </c>
      <c r="C1165" s="154">
        <f>SUM(C1166,C1175,C1179,)</f>
        <v>1293</v>
      </c>
      <c r="D1165" s="152" t="str">
        <f t="shared" si="19"/>
        <v/>
      </c>
      <c r="E1165" s="150"/>
    </row>
    <row r="1166" s="144" customFormat="1" spans="1:5">
      <c r="A1166" s="173" t="s">
        <v>1105</v>
      </c>
      <c r="B1166" s="154">
        <f>SUM(B1167:B1174)</f>
        <v>0</v>
      </c>
      <c r="C1166" s="154">
        <f>SUM(C1167:C1174)</f>
        <v>0</v>
      </c>
      <c r="D1166" s="152" t="str">
        <f t="shared" si="19"/>
        <v/>
      </c>
      <c r="E1166" s="150"/>
    </row>
    <row r="1167" s="144" customFormat="1" spans="1:5">
      <c r="A1167" s="173" t="s">
        <v>1106</v>
      </c>
      <c r="B1167" s="155"/>
      <c r="C1167" s="155"/>
      <c r="D1167" s="152" t="str">
        <f t="shared" si="19"/>
        <v/>
      </c>
      <c r="E1167" s="150"/>
    </row>
    <row r="1168" s="144" customFormat="1" spans="1:5">
      <c r="A1168" s="173" t="s">
        <v>1107</v>
      </c>
      <c r="B1168" s="155"/>
      <c r="C1168" s="155"/>
      <c r="D1168" s="152" t="str">
        <f t="shared" si="19"/>
        <v/>
      </c>
      <c r="E1168" s="150"/>
    </row>
    <row r="1169" s="144" customFormat="1" spans="1:5">
      <c r="A1169" s="173" t="s">
        <v>1108</v>
      </c>
      <c r="B1169" s="155"/>
      <c r="C1169" s="155"/>
      <c r="D1169" s="152" t="str">
        <f t="shared" si="19"/>
        <v/>
      </c>
      <c r="E1169" s="150"/>
    </row>
    <row r="1170" s="144" customFormat="1" spans="1:5">
      <c r="A1170" s="173" t="s">
        <v>1109</v>
      </c>
      <c r="B1170" s="155"/>
      <c r="C1170" s="155"/>
      <c r="D1170" s="152" t="str">
        <f t="shared" si="19"/>
        <v/>
      </c>
      <c r="E1170" s="150"/>
    </row>
    <row r="1171" s="144" customFormat="1" spans="1:5">
      <c r="A1171" s="173" t="s">
        <v>1110</v>
      </c>
      <c r="B1171" s="155"/>
      <c r="C1171" s="155"/>
      <c r="D1171" s="152" t="str">
        <f t="shared" si="19"/>
        <v/>
      </c>
      <c r="E1171" s="150"/>
    </row>
    <row r="1172" s="144" customFormat="1" spans="1:5">
      <c r="A1172" s="173" t="s">
        <v>1266</v>
      </c>
      <c r="B1172" s="155"/>
      <c r="C1172" s="155"/>
      <c r="D1172" s="152" t="str">
        <f t="shared" si="19"/>
        <v/>
      </c>
      <c r="E1172" s="150"/>
    </row>
    <row r="1173" s="144" customFormat="1" spans="1:5">
      <c r="A1173" s="173" t="s">
        <v>1112</v>
      </c>
      <c r="B1173" s="155"/>
      <c r="C1173" s="155"/>
      <c r="D1173" s="152" t="str">
        <f t="shared" si="19"/>
        <v/>
      </c>
      <c r="E1173" s="150"/>
    </row>
    <row r="1174" s="144" customFormat="1" spans="1:5">
      <c r="A1174" s="173" t="s">
        <v>1113</v>
      </c>
      <c r="B1174" s="155"/>
      <c r="C1174" s="155"/>
      <c r="D1174" s="152" t="str">
        <f t="shared" si="19"/>
        <v/>
      </c>
      <c r="E1174" s="150"/>
    </row>
    <row r="1175" s="144" customFormat="1" spans="1:5">
      <c r="A1175" s="173" t="s">
        <v>1114</v>
      </c>
      <c r="B1175" s="154">
        <f>SUM(B1176:B1178)</f>
        <v>0</v>
      </c>
      <c r="C1175" s="154">
        <f>SUM(C1176:C1178)</f>
        <v>1293</v>
      </c>
      <c r="D1175" s="152" t="str">
        <f t="shared" si="19"/>
        <v/>
      </c>
      <c r="E1175" s="150"/>
    </row>
    <row r="1176" s="144" customFormat="1" spans="1:5">
      <c r="A1176" s="173" t="s">
        <v>1115</v>
      </c>
      <c r="B1176" s="155"/>
      <c r="C1176" s="155">
        <v>1293</v>
      </c>
      <c r="D1176" s="152" t="str">
        <f t="shared" si="19"/>
        <v/>
      </c>
      <c r="E1176" s="150"/>
    </row>
    <row r="1177" s="144" customFormat="1" spans="1:5">
      <c r="A1177" s="173" t="s">
        <v>1116</v>
      </c>
      <c r="B1177" s="155"/>
      <c r="C1177" s="155"/>
      <c r="D1177" s="152" t="str">
        <f t="shared" si="19"/>
        <v/>
      </c>
      <c r="E1177" s="150"/>
    </row>
    <row r="1178" s="144" customFormat="1" spans="1:5">
      <c r="A1178" s="173" t="s">
        <v>1117</v>
      </c>
      <c r="B1178" s="155"/>
      <c r="C1178" s="155"/>
      <c r="D1178" s="152" t="str">
        <f t="shared" si="19"/>
        <v/>
      </c>
      <c r="E1178" s="150"/>
    </row>
    <row r="1179" s="144" customFormat="1" spans="1:5">
      <c r="A1179" s="173" t="s">
        <v>1118</v>
      </c>
      <c r="B1179" s="154">
        <f>SUM(B1180:B1182)</f>
        <v>0</v>
      </c>
      <c r="C1179" s="154">
        <f>SUM(C1180:C1182)</f>
        <v>0</v>
      </c>
      <c r="D1179" s="152" t="str">
        <f t="shared" si="19"/>
        <v/>
      </c>
      <c r="E1179" s="150"/>
    </row>
    <row r="1180" s="144" customFormat="1" spans="1:5">
      <c r="A1180" s="173" t="s">
        <v>1119</v>
      </c>
      <c r="B1180" s="155"/>
      <c r="C1180" s="155"/>
      <c r="D1180" s="152" t="str">
        <f t="shared" si="19"/>
        <v/>
      </c>
      <c r="E1180" s="150"/>
    </row>
    <row r="1181" s="144" customFormat="1" spans="1:5">
      <c r="A1181" s="173" t="s">
        <v>1120</v>
      </c>
      <c r="B1181" s="155"/>
      <c r="C1181" s="155"/>
      <c r="D1181" s="152" t="str">
        <f t="shared" si="19"/>
        <v/>
      </c>
      <c r="E1181" s="150"/>
    </row>
    <row r="1182" s="144" customFormat="1" spans="1:5">
      <c r="A1182" s="173" t="s">
        <v>1121</v>
      </c>
      <c r="B1182" s="155"/>
      <c r="C1182" s="155"/>
      <c r="D1182" s="152" t="str">
        <f t="shared" si="19"/>
        <v/>
      </c>
      <c r="E1182" s="150"/>
    </row>
    <row r="1183" s="144" customFormat="1" spans="1:5">
      <c r="A1183" s="173" t="s">
        <v>1122</v>
      </c>
      <c r="B1183" s="154">
        <f>SUM(B1184,B1199,B1213,B1218,B1224,)</f>
        <v>0</v>
      </c>
      <c r="C1183" s="154">
        <f>SUM(C1184,C1199,C1213,C1218,C1224,)</f>
        <v>0</v>
      </c>
      <c r="D1183" s="152" t="str">
        <f t="shared" si="19"/>
        <v/>
      </c>
      <c r="E1183" s="150"/>
    </row>
    <row r="1184" s="144" customFormat="1" spans="1:5">
      <c r="A1184" s="173" t="s">
        <v>1123</v>
      </c>
      <c r="B1184" s="154">
        <f>SUM(B1185:B1198)</f>
        <v>0</v>
      </c>
      <c r="C1184" s="154">
        <f>SUM(C1185:C1198)</f>
        <v>0</v>
      </c>
      <c r="D1184" s="152" t="str">
        <f t="shared" si="19"/>
        <v/>
      </c>
      <c r="E1184" s="150"/>
    </row>
    <row r="1185" s="144" customFormat="1" spans="1:5">
      <c r="A1185" s="173" t="s">
        <v>772</v>
      </c>
      <c r="B1185" s="155"/>
      <c r="C1185" s="155"/>
      <c r="D1185" s="152" t="str">
        <f t="shared" si="19"/>
        <v/>
      </c>
      <c r="E1185" s="150"/>
    </row>
    <row r="1186" s="144" customFormat="1" spans="1:5">
      <c r="A1186" s="173" t="s">
        <v>773</v>
      </c>
      <c r="B1186" s="155"/>
      <c r="C1186" s="155"/>
      <c r="D1186" s="152" t="str">
        <f t="shared" si="19"/>
        <v/>
      </c>
      <c r="E1186" s="150"/>
    </row>
    <row r="1187" s="144" customFormat="1" spans="1:5">
      <c r="A1187" s="173" t="s">
        <v>774</v>
      </c>
      <c r="B1187" s="155"/>
      <c r="C1187" s="155"/>
      <c r="D1187" s="152" t="str">
        <f t="shared" si="19"/>
        <v/>
      </c>
      <c r="E1187" s="150"/>
    </row>
    <row r="1188" s="144" customFormat="1" spans="1:5">
      <c r="A1188" s="173" t="s">
        <v>1124</v>
      </c>
      <c r="B1188" s="155"/>
      <c r="C1188" s="155"/>
      <c r="D1188" s="152" t="str">
        <f t="shared" si="19"/>
        <v/>
      </c>
      <c r="E1188" s="150"/>
    </row>
    <row r="1189" s="144" customFormat="1" spans="1:5">
      <c r="A1189" s="173" t="s">
        <v>1125</v>
      </c>
      <c r="B1189" s="155"/>
      <c r="C1189" s="155"/>
      <c r="D1189" s="152" t="str">
        <f t="shared" si="19"/>
        <v/>
      </c>
      <c r="E1189" s="150"/>
    </row>
    <row r="1190" s="144" customFormat="1" spans="1:5">
      <c r="A1190" s="173" t="s">
        <v>1126</v>
      </c>
      <c r="B1190" s="155"/>
      <c r="C1190" s="155"/>
      <c r="D1190" s="152" t="str">
        <f t="shared" si="19"/>
        <v/>
      </c>
      <c r="E1190" s="150"/>
    </row>
    <row r="1191" s="144" customFormat="1" spans="1:5">
      <c r="A1191" s="173" t="s">
        <v>1127</v>
      </c>
      <c r="B1191" s="155"/>
      <c r="C1191" s="155"/>
      <c r="D1191" s="152" t="str">
        <f t="shared" si="19"/>
        <v/>
      </c>
      <c r="E1191" s="150"/>
    </row>
    <row r="1192" s="144" customFormat="1" spans="1:5">
      <c r="A1192" s="173" t="s">
        <v>1128</v>
      </c>
      <c r="B1192" s="155"/>
      <c r="C1192" s="155"/>
      <c r="D1192" s="152" t="str">
        <f t="shared" si="19"/>
        <v/>
      </c>
      <c r="E1192" s="150"/>
    </row>
    <row r="1193" s="144" customFormat="1" spans="1:5">
      <c r="A1193" s="173" t="s">
        <v>1129</v>
      </c>
      <c r="B1193" s="155"/>
      <c r="C1193" s="155"/>
      <c r="D1193" s="152" t="str">
        <f t="shared" si="19"/>
        <v/>
      </c>
      <c r="E1193" s="150"/>
    </row>
    <row r="1194" s="144" customFormat="1" spans="1:5">
      <c r="A1194" s="173" t="s">
        <v>1130</v>
      </c>
      <c r="B1194" s="155"/>
      <c r="C1194" s="155"/>
      <c r="D1194" s="152" t="str">
        <f t="shared" si="19"/>
        <v/>
      </c>
      <c r="E1194" s="150"/>
    </row>
    <row r="1195" s="144" customFormat="1" spans="1:5">
      <c r="A1195" s="173" t="s">
        <v>1131</v>
      </c>
      <c r="B1195" s="155"/>
      <c r="C1195" s="155"/>
      <c r="D1195" s="152" t="str">
        <f t="shared" si="19"/>
        <v/>
      </c>
      <c r="E1195" s="150"/>
    </row>
    <row r="1196" s="144" customFormat="1" spans="1:5">
      <c r="A1196" s="173" t="s">
        <v>1132</v>
      </c>
      <c r="B1196" s="155"/>
      <c r="C1196" s="155"/>
      <c r="D1196" s="152" t="str">
        <f t="shared" si="19"/>
        <v/>
      </c>
      <c r="E1196" s="150"/>
    </row>
    <row r="1197" s="144" customFormat="1" spans="1:5">
      <c r="A1197" s="173" t="s">
        <v>792</v>
      </c>
      <c r="B1197" s="155"/>
      <c r="C1197" s="155"/>
      <c r="D1197" s="152" t="str">
        <f t="shared" si="19"/>
        <v/>
      </c>
      <c r="E1197" s="150"/>
    </row>
    <row r="1198" s="144" customFormat="1" spans="1:5">
      <c r="A1198" s="173" t="s">
        <v>1133</v>
      </c>
      <c r="B1198" s="155"/>
      <c r="C1198" s="155"/>
      <c r="D1198" s="152" t="str">
        <f t="shared" si="19"/>
        <v/>
      </c>
      <c r="E1198" s="150"/>
    </row>
    <row r="1199" s="144" customFormat="1" spans="1:5">
      <c r="A1199" s="173" t="s">
        <v>1134</v>
      </c>
      <c r="B1199" s="154">
        <f>SUM(B1200:B1212)</f>
        <v>0</v>
      </c>
      <c r="C1199" s="154">
        <f>SUM(C1200:C1212)</f>
        <v>0</v>
      </c>
      <c r="D1199" s="152" t="str">
        <f t="shared" si="19"/>
        <v/>
      </c>
      <c r="E1199" s="150"/>
    </row>
    <row r="1200" s="144" customFormat="1" spans="1:5">
      <c r="A1200" s="173" t="s">
        <v>772</v>
      </c>
      <c r="B1200" s="155"/>
      <c r="C1200" s="155"/>
      <c r="D1200" s="152" t="str">
        <f t="shared" si="19"/>
        <v/>
      </c>
      <c r="E1200" s="150"/>
    </row>
    <row r="1201" s="144" customFormat="1" spans="1:5">
      <c r="A1201" s="173" t="s">
        <v>773</v>
      </c>
      <c r="B1201" s="155"/>
      <c r="C1201" s="155"/>
      <c r="D1201" s="152" t="str">
        <f t="shared" si="19"/>
        <v/>
      </c>
      <c r="E1201" s="150"/>
    </row>
    <row r="1202" s="144" customFormat="1" spans="1:5">
      <c r="A1202" s="173" t="s">
        <v>774</v>
      </c>
      <c r="B1202" s="155"/>
      <c r="C1202" s="155"/>
      <c r="D1202" s="152" t="str">
        <f t="shared" si="19"/>
        <v/>
      </c>
      <c r="E1202" s="150"/>
    </row>
    <row r="1203" s="144" customFormat="1" spans="1:5">
      <c r="A1203" s="173" t="s">
        <v>1135</v>
      </c>
      <c r="B1203" s="155"/>
      <c r="C1203" s="155"/>
      <c r="D1203" s="152" t="str">
        <f t="shared" si="19"/>
        <v/>
      </c>
      <c r="E1203" s="150"/>
    </row>
    <row r="1204" s="144" customFormat="1" spans="1:5">
      <c r="A1204" s="173" t="s">
        <v>1136</v>
      </c>
      <c r="B1204" s="155"/>
      <c r="C1204" s="155"/>
      <c r="D1204" s="152" t="str">
        <f t="shared" si="19"/>
        <v/>
      </c>
      <c r="E1204" s="150"/>
    </row>
    <row r="1205" s="144" customFormat="1" spans="1:5">
      <c r="A1205" s="173" t="s">
        <v>1137</v>
      </c>
      <c r="B1205" s="155"/>
      <c r="C1205" s="155"/>
      <c r="D1205" s="152" t="str">
        <f t="shared" si="19"/>
        <v/>
      </c>
      <c r="E1205" s="150"/>
    </row>
    <row r="1206" s="144" customFormat="1" spans="1:5">
      <c r="A1206" s="173" t="s">
        <v>1138</v>
      </c>
      <c r="B1206" s="155"/>
      <c r="C1206" s="155"/>
      <c r="D1206" s="152" t="str">
        <f t="shared" si="19"/>
        <v/>
      </c>
      <c r="E1206" s="150"/>
    </row>
    <row r="1207" s="144" customFormat="1" spans="1:5">
      <c r="A1207" s="173" t="s">
        <v>1139</v>
      </c>
      <c r="B1207" s="155"/>
      <c r="C1207" s="155"/>
      <c r="D1207" s="152" t="str">
        <f t="shared" si="19"/>
        <v/>
      </c>
      <c r="E1207" s="150"/>
    </row>
    <row r="1208" s="144" customFormat="1" spans="1:5">
      <c r="A1208" s="173" t="s">
        <v>1140</v>
      </c>
      <c r="B1208" s="155"/>
      <c r="C1208" s="155"/>
      <c r="D1208" s="152" t="str">
        <f t="shared" si="19"/>
        <v/>
      </c>
      <c r="E1208" s="150"/>
    </row>
    <row r="1209" s="144" customFormat="1" spans="1:5">
      <c r="A1209" s="173" t="s">
        <v>1141</v>
      </c>
      <c r="B1209" s="155"/>
      <c r="C1209" s="155"/>
      <c r="D1209" s="152" t="str">
        <f t="shared" si="19"/>
        <v/>
      </c>
      <c r="E1209" s="150"/>
    </row>
    <row r="1210" s="144" customFormat="1" spans="1:5">
      <c r="A1210" s="173" t="s">
        <v>1142</v>
      </c>
      <c r="B1210" s="155"/>
      <c r="C1210" s="155"/>
      <c r="D1210" s="152" t="str">
        <f t="shared" si="19"/>
        <v/>
      </c>
      <c r="E1210" s="150"/>
    </row>
    <row r="1211" s="144" customFormat="1" spans="1:5">
      <c r="A1211" s="173" t="s">
        <v>792</v>
      </c>
      <c r="B1211" s="155"/>
      <c r="C1211" s="155"/>
      <c r="D1211" s="152" t="str">
        <f t="shared" si="19"/>
        <v/>
      </c>
      <c r="E1211" s="150"/>
    </row>
    <row r="1212" s="144" customFormat="1" spans="1:5">
      <c r="A1212" s="173" t="s">
        <v>1143</v>
      </c>
      <c r="B1212" s="155"/>
      <c r="C1212" s="155"/>
      <c r="D1212" s="152" t="str">
        <f t="shared" si="19"/>
        <v/>
      </c>
      <c r="E1212" s="150"/>
    </row>
    <row r="1213" s="144" customFormat="1" spans="1:5">
      <c r="A1213" s="173" t="s">
        <v>1144</v>
      </c>
      <c r="B1213" s="154">
        <f>SUM(B1214:B1217)</f>
        <v>0</v>
      </c>
      <c r="C1213" s="154">
        <f>SUM(C1214:C1217)</f>
        <v>0</v>
      </c>
      <c r="D1213" s="152" t="str">
        <f t="shared" si="19"/>
        <v/>
      </c>
      <c r="E1213" s="150"/>
    </row>
    <row r="1214" s="144" customFormat="1" spans="1:5">
      <c r="A1214" s="173" t="s">
        <v>1267</v>
      </c>
      <c r="B1214" s="155"/>
      <c r="C1214" s="155"/>
      <c r="D1214" s="152" t="str">
        <f t="shared" si="19"/>
        <v/>
      </c>
      <c r="E1214" s="150"/>
    </row>
    <row r="1215" s="144" customFormat="1" spans="1:5">
      <c r="A1215" s="173" t="s">
        <v>1146</v>
      </c>
      <c r="B1215" s="155"/>
      <c r="C1215" s="155"/>
      <c r="D1215" s="152" t="str">
        <f t="shared" si="19"/>
        <v/>
      </c>
      <c r="E1215" s="150"/>
    </row>
    <row r="1216" s="144" customFormat="1" spans="1:5">
      <c r="A1216" s="173" t="s">
        <v>1147</v>
      </c>
      <c r="B1216" s="155"/>
      <c r="C1216" s="155"/>
      <c r="D1216" s="152" t="str">
        <f t="shared" si="19"/>
        <v/>
      </c>
      <c r="E1216" s="150"/>
    </row>
    <row r="1217" s="144" customFormat="1" spans="1:5">
      <c r="A1217" s="173" t="s">
        <v>1268</v>
      </c>
      <c r="B1217" s="155"/>
      <c r="C1217" s="155"/>
      <c r="D1217" s="152" t="str">
        <f t="shared" si="19"/>
        <v/>
      </c>
      <c r="E1217" s="150"/>
    </row>
    <row r="1218" s="144" customFormat="1" spans="1:5">
      <c r="A1218" s="173" t="s">
        <v>1149</v>
      </c>
      <c r="B1218" s="154">
        <f>SUM(B1219:B1223)</f>
        <v>0</v>
      </c>
      <c r="C1218" s="154">
        <f>SUM(C1219:C1223)</f>
        <v>0</v>
      </c>
      <c r="D1218" s="152" t="str">
        <f t="shared" si="19"/>
        <v/>
      </c>
      <c r="E1218" s="150"/>
    </row>
    <row r="1219" s="144" customFormat="1" spans="1:5">
      <c r="A1219" s="173" t="s">
        <v>1150</v>
      </c>
      <c r="B1219" s="155"/>
      <c r="C1219" s="155"/>
      <c r="D1219" s="152" t="str">
        <f t="shared" ref="D1219:D1282" si="20">IF(B1219=0,"",ROUND((C1219/B1219-1)*100,1))</f>
        <v/>
      </c>
      <c r="E1219" s="150"/>
    </row>
    <row r="1220" s="144" customFormat="1" spans="1:5">
      <c r="A1220" s="173" t="s">
        <v>1151</v>
      </c>
      <c r="B1220" s="155"/>
      <c r="C1220" s="155"/>
      <c r="D1220" s="152" t="str">
        <f t="shared" si="20"/>
        <v/>
      </c>
      <c r="E1220" s="150"/>
    </row>
    <row r="1221" s="144" customFormat="1" spans="1:5">
      <c r="A1221" s="173" t="s">
        <v>1152</v>
      </c>
      <c r="B1221" s="155"/>
      <c r="C1221" s="155"/>
      <c r="D1221" s="152" t="str">
        <f t="shared" si="20"/>
        <v/>
      </c>
      <c r="E1221" s="150"/>
    </row>
    <row r="1222" s="144" customFormat="1" spans="1:5">
      <c r="A1222" s="173" t="s">
        <v>1153</v>
      </c>
      <c r="B1222" s="155"/>
      <c r="C1222" s="155"/>
      <c r="D1222" s="152" t="str">
        <f t="shared" si="20"/>
        <v/>
      </c>
      <c r="E1222" s="150"/>
    </row>
    <row r="1223" s="144" customFormat="1" spans="1:5">
      <c r="A1223" s="173" t="s">
        <v>1154</v>
      </c>
      <c r="B1223" s="155"/>
      <c r="C1223" s="155"/>
      <c r="D1223" s="152" t="str">
        <f t="shared" si="20"/>
        <v/>
      </c>
      <c r="E1223" s="150"/>
    </row>
    <row r="1224" s="144" customFormat="1" spans="1:5">
      <c r="A1224" s="173" t="s">
        <v>1155</v>
      </c>
      <c r="B1224" s="154">
        <f>SUM(B1225:B1235)</f>
        <v>0</v>
      </c>
      <c r="C1224" s="154">
        <f>SUM(C1225:C1235)</f>
        <v>0</v>
      </c>
      <c r="D1224" s="152" t="str">
        <f t="shared" si="20"/>
        <v/>
      </c>
      <c r="E1224" s="150"/>
    </row>
    <row r="1225" s="144" customFormat="1" spans="1:5">
      <c r="A1225" s="173" t="s">
        <v>1156</v>
      </c>
      <c r="B1225" s="155"/>
      <c r="C1225" s="155"/>
      <c r="D1225" s="152" t="str">
        <f t="shared" si="20"/>
        <v/>
      </c>
      <c r="E1225" s="150"/>
    </row>
    <row r="1226" s="144" customFormat="1" spans="1:5">
      <c r="A1226" s="173" t="s">
        <v>1157</v>
      </c>
      <c r="B1226" s="155"/>
      <c r="C1226" s="155"/>
      <c r="D1226" s="152" t="str">
        <f t="shared" si="20"/>
        <v/>
      </c>
      <c r="E1226" s="150"/>
    </row>
    <row r="1227" s="144" customFormat="1" spans="1:5">
      <c r="A1227" s="173" t="s">
        <v>1158</v>
      </c>
      <c r="B1227" s="155"/>
      <c r="C1227" s="155"/>
      <c r="D1227" s="152" t="str">
        <f t="shared" si="20"/>
        <v/>
      </c>
      <c r="E1227" s="150"/>
    </row>
    <row r="1228" s="144" customFormat="1" spans="1:5">
      <c r="A1228" s="173" t="s">
        <v>1159</v>
      </c>
      <c r="B1228" s="155"/>
      <c r="C1228" s="155"/>
      <c r="D1228" s="152" t="str">
        <f t="shared" si="20"/>
        <v/>
      </c>
      <c r="E1228" s="150"/>
    </row>
    <row r="1229" s="144" customFormat="1" spans="1:5">
      <c r="A1229" s="173" t="s">
        <v>1160</v>
      </c>
      <c r="B1229" s="155"/>
      <c r="C1229" s="155"/>
      <c r="D1229" s="152" t="str">
        <f t="shared" si="20"/>
        <v/>
      </c>
      <c r="E1229" s="150"/>
    </row>
    <row r="1230" s="144" customFormat="1" spans="1:5">
      <c r="A1230" s="173" t="s">
        <v>1161</v>
      </c>
      <c r="B1230" s="155"/>
      <c r="C1230" s="155"/>
      <c r="D1230" s="152" t="str">
        <f t="shared" si="20"/>
        <v/>
      </c>
      <c r="E1230" s="150"/>
    </row>
    <row r="1231" s="144" customFormat="1" spans="1:5">
      <c r="A1231" s="173" t="s">
        <v>1162</v>
      </c>
      <c r="B1231" s="155"/>
      <c r="C1231" s="155"/>
      <c r="D1231" s="152" t="str">
        <f t="shared" si="20"/>
        <v/>
      </c>
      <c r="E1231" s="150"/>
    </row>
    <row r="1232" s="144" customFormat="1" spans="1:5">
      <c r="A1232" s="173" t="s">
        <v>1163</v>
      </c>
      <c r="B1232" s="155"/>
      <c r="C1232" s="155"/>
      <c r="D1232" s="152" t="str">
        <f t="shared" si="20"/>
        <v/>
      </c>
      <c r="E1232" s="150"/>
    </row>
    <row r="1233" s="144" customFormat="1" spans="1:5">
      <c r="A1233" s="173" t="s">
        <v>1164</v>
      </c>
      <c r="B1233" s="155"/>
      <c r="C1233" s="155"/>
      <c r="D1233" s="152" t="str">
        <f t="shared" si="20"/>
        <v/>
      </c>
      <c r="E1233" s="150"/>
    </row>
    <row r="1234" s="144" customFormat="1" spans="1:5">
      <c r="A1234" s="173" t="s">
        <v>1165</v>
      </c>
      <c r="B1234" s="155"/>
      <c r="C1234" s="155"/>
      <c r="D1234" s="152" t="str">
        <f t="shared" si="20"/>
        <v/>
      </c>
      <c r="E1234" s="150"/>
    </row>
    <row r="1235" s="144" customFormat="1" spans="1:5">
      <c r="A1235" s="173" t="s">
        <v>1166</v>
      </c>
      <c r="B1235" s="155"/>
      <c r="C1235" s="155"/>
      <c r="D1235" s="152" t="str">
        <f t="shared" si="20"/>
        <v/>
      </c>
      <c r="E1235" s="150"/>
    </row>
    <row r="1236" s="144" customFormat="1" spans="1:5">
      <c r="A1236" s="172" t="s">
        <v>1269</v>
      </c>
      <c r="B1236" s="154">
        <f>SUM(B1237,B1249,B1255,B1261,B1269,B1282,B1286,B1292)</f>
        <v>1294</v>
      </c>
      <c r="C1236" s="154">
        <f>SUM(C1237,C1249,C1255,C1261,C1269,C1282,C1286,C1292)</f>
        <v>840</v>
      </c>
      <c r="D1236" s="152">
        <f t="shared" si="20"/>
        <v>-35.1</v>
      </c>
      <c r="E1236" s="150"/>
    </row>
    <row r="1237" s="144" customFormat="1" spans="1:5">
      <c r="A1237" s="172" t="s">
        <v>1270</v>
      </c>
      <c r="B1237" s="154">
        <f>SUM(B1238:B1248)</f>
        <v>657</v>
      </c>
      <c r="C1237" s="154">
        <f>SUM(C1238:C1248)</f>
        <v>369</v>
      </c>
      <c r="D1237" s="152">
        <f t="shared" si="20"/>
        <v>-43.8</v>
      </c>
      <c r="E1237" s="150"/>
    </row>
    <row r="1238" s="144" customFormat="1" spans="1:5">
      <c r="A1238" s="172" t="s">
        <v>1271</v>
      </c>
      <c r="B1238" s="155">
        <v>657</v>
      </c>
      <c r="C1238" s="155">
        <v>259</v>
      </c>
      <c r="D1238" s="152">
        <f t="shared" si="20"/>
        <v>-60.6</v>
      </c>
      <c r="E1238" s="150"/>
    </row>
    <row r="1239" s="144" customFormat="1" spans="1:5">
      <c r="A1239" s="172" t="s">
        <v>1272</v>
      </c>
      <c r="B1239" s="155"/>
      <c r="C1239" s="155"/>
      <c r="D1239" s="152" t="str">
        <f t="shared" si="20"/>
        <v/>
      </c>
      <c r="E1239" s="150"/>
    </row>
    <row r="1240" s="144" customFormat="1" spans="1:5">
      <c r="A1240" s="172" t="s">
        <v>1273</v>
      </c>
      <c r="B1240" s="155"/>
      <c r="C1240" s="155"/>
      <c r="D1240" s="152" t="str">
        <f t="shared" si="20"/>
        <v/>
      </c>
      <c r="E1240" s="150"/>
    </row>
    <row r="1241" s="144" customFormat="1" spans="1:5">
      <c r="A1241" s="172" t="s">
        <v>1274</v>
      </c>
      <c r="B1241" s="155"/>
      <c r="C1241" s="155"/>
      <c r="D1241" s="152" t="str">
        <f t="shared" si="20"/>
        <v/>
      </c>
      <c r="E1241" s="150"/>
    </row>
    <row r="1242" s="144" customFormat="1" spans="1:5">
      <c r="A1242" s="172" t="s">
        <v>1275</v>
      </c>
      <c r="B1242" s="155"/>
      <c r="C1242" s="155"/>
      <c r="D1242" s="152" t="str">
        <f t="shared" si="20"/>
        <v/>
      </c>
      <c r="E1242" s="150"/>
    </row>
    <row r="1243" s="144" customFormat="1" spans="1:5">
      <c r="A1243" s="172" t="s">
        <v>1276</v>
      </c>
      <c r="B1243" s="155"/>
      <c r="C1243" s="155">
        <v>54</v>
      </c>
      <c r="D1243" s="152" t="str">
        <f t="shared" si="20"/>
        <v/>
      </c>
      <c r="E1243" s="150"/>
    </row>
    <row r="1244" s="144" customFormat="1" spans="1:5">
      <c r="A1244" s="172" t="s">
        <v>1277</v>
      </c>
      <c r="B1244" s="155"/>
      <c r="C1244" s="155"/>
      <c r="D1244" s="152" t="str">
        <f t="shared" si="20"/>
        <v/>
      </c>
      <c r="E1244" s="150"/>
    </row>
    <row r="1245" s="144" customFormat="1" spans="1:5">
      <c r="A1245" s="172" t="s">
        <v>1278</v>
      </c>
      <c r="B1245" s="155"/>
      <c r="C1245" s="155"/>
      <c r="D1245" s="152" t="str">
        <f t="shared" si="20"/>
        <v/>
      </c>
      <c r="E1245" s="150"/>
    </row>
    <row r="1246" s="144" customFormat="1" spans="1:5">
      <c r="A1246" s="172" t="s">
        <v>1279</v>
      </c>
      <c r="B1246" s="155"/>
      <c r="C1246" s="155"/>
      <c r="D1246" s="152" t="str">
        <f t="shared" si="20"/>
        <v/>
      </c>
      <c r="E1246" s="150"/>
    </row>
    <row r="1247" s="144" customFormat="1" spans="1:5">
      <c r="A1247" s="172" t="s">
        <v>1280</v>
      </c>
      <c r="B1247" s="155"/>
      <c r="C1247" s="155"/>
      <c r="D1247" s="152" t="str">
        <f t="shared" si="20"/>
        <v/>
      </c>
      <c r="E1247" s="150"/>
    </row>
    <row r="1248" s="144" customFormat="1" spans="1:5">
      <c r="A1248" s="172" t="s">
        <v>1281</v>
      </c>
      <c r="B1248" s="155"/>
      <c r="C1248" s="155">
        <v>56</v>
      </c>
      <c r="D1248" s="152" t="str">
        <f t="shared" si="20"/>
        <v/>
      </c>
      <c r="E1248" s="150"/>
    </row>
    <row r="1249" s="144" customFormat="1" spans="1:5">
      <c r="A1249" s="172" t="s">
        <v>1282</v>
      </c>
      <c r="B1249" s="154">
        <f>SUM(B1250:B1254)</f>
        <v>637</v>
      </c>
      <c r="C1249" s="154">
        <f>SUM(C1250:C1254)</f>
        <v>471</v>
      </c>
      <c r="D1249" s="152">
        <f t="shared" si="20"/>
        <v>-26.1</v>
      </c>
      <c r="E1249" s="150"/>
    </row>
    <row r="1250" s="144" customFormat="1" spans="1:5">
      <c r="A1250" s="172" t="s">
        <v>1271</v>
      </c>
      <c r="B1250" s="155">
        <v>237</v>
      </c>
      <c r="C1250" s="155"/>
      <c r="D1250" s="152">
        <f t="shared" si="20"/>
        <v>-100</v>
      </c>
      <c r="E1250" s="150"/>
    </row>
    <row r="1251" s="144" customFormat="1" spans="1:5">
      <c r="A1251" s="172" t="s">
        <v>1283</v>
      </c>
      <c r="B1251" s="155"/>
      <c r="C1251" s="155"/>
      <c r="D1251" s="152" t="str">
        <f t="shared" si="20"/>
        <v/>
      </c>
      <c r="E1251" s="150"/>
    </row>
    <row r="1252" s="144" customFormat="1" spans="1:5">
      <c r="A1252" s="172" t="s">
        <v>1273</v>
      </c>
      <c r="B1252" s="155"/>
      <c r="C1252" s="155"/>
      <c r="D1252" s="152" t="str">
        <f t="shared" si="20"/>
        <v/>
      </c>
      <c r="E1252" s="150"/>
    </row>
    <row r="1253" s="144" customFormat="1" spans="1:5">
      <c r="A1253" s="172" t="s">
        <v>1284</v>
      </c>
      <c r="B1253" s="155">
        <v>400</v>
      </c>
      <c r="C1253" s="155">
        <v>471</v>
      </c>
      <c r="D1253" s="152">
        <f t="shared" si="20"/>
        <v>17.8</v>
      </c>
      <c r="E1253" s="150"/>
    </row>
    <row r="1254" s="144" customFormat="1" spans="1:5">
      <c r="A1254" s="172" t="s">
        <v>1285</v>
      </c>
      <c r="B1254" s="155"/>
      <c r="C1254" s="155"/>
      <c r="D1254" s="152" t="str">
        <f t="shared" si="20"/>
        <v/>
      </c>
      <c r="E1254" s="150"/>
    </row>
    <row r="1255" s="144" customFormat="1" spans="1:5">
      <c r="A1255" s="172" t="s">
        <v>1286</v>
      </c>
      <c r="B1255" s="154">
        <f>SUM(B1256:B1260)</f>
        <v>0</v>
      </c>
      <c r="C1255" s="154">
        <f>SUM(C1256:C1260)</f>
        <v>0</v>
      </c>
      <c r="D1255" s="152" t="str">
        <f t="shared" si="20"/>
        <v/>
      </c>
      <c r="E1255" s="150"/>
    </row>
    <row r="1256" s="144" customFormat="1" spans="1:5">
      <c r="A1256" s="172" t="s">
        <v>1271</v>
      </c>
      <c r="B1256" s="155"/>
      <c r="C1256" s="155"/>
      <c r="D1256" s="152" t="str">
        <f t="shared" si="20"/>
        <v/>
      </c>
      <c r="E1256" s="150"/>
    </row>
    <row r="1257" s="144" customFormat="1" spans="1:5">
      <c r="A1257" s="172" t="s">
        <v>1272</v>
      </c>
      <c r="B1257" s="155"/>
      <c r="C1257" s="155"/>
      <c r="D1257" s="152" t="str">
        <f t="shared" si="20"/>
        <v/>
      </c>
      <c r="E1257" s="150"/>
    </row>
    <row r="1258" s="144" customFormat="1" spans="1:5">
      <c r="A1258" s="172" t="s">
        <v>1273</v>
      </c>
      <c r="B1258" s="155"/>
      <c r="C1258" s="155"/>
      <c r="D1258" s="152" t="str">
        <f t="shared" si="20"/>
        <v/>
      </c>
      <c r="E1258" s="150"/>
    </row>
    <row r="1259" s="144" customFormat="1" spans="1:5">
      <c r="A1259" s="172" t="s">
        <v>1287</v>
      </c>
      <c r="B1259" s="155"/>
      <c r="C1259" s="155"/>
      <c r="D1259" s="152" t="str">
        <f t="shared" si="20"/>
        <v/>
      </c>
      <c r="E1259" s="150"/>
    </row>
    <row r="1260" s="144" customFormat="1" spans="1:5">
      <c r="A1260" s="172" t="s">
        <v>1288</v>
      </c>
      <c r="B1260" s="155"/>
      <c r="C1260" s="155"/>
      <c r="D1260" s="152" t="str">
        <f t="shared" si="20"/>
        <v/>
      </c>
      <c r="E1260" s="150"/>
    </row>
    <row r="1261" s="144" customFormat="1" spans="1:5">
      <c r="A1261" s="172" t="s">
        <v>1289</v>
      </c>
      <c r="B1261" s="154">
        <f>SUM(B1262:B1268)</f>
        <v>0</v>
      </c>
      <c r="C1261" s="154">
        <f>SUM(C1262:C1268)</f>
        <v>0</v>
      </c>
      <c r="D1261" s="152" t="str">
        <f t="shared" si="20"/>
        <v/>
      </c>
      <c r="E1261" s="150"/>
    </row>
    <row r="1262" s="144" customFormat="1" spans="1:5">
      <c r="A1262" s="172" t="s">
        <v>1271</v>
      </c>
      <c r="B1262" s="155"/>
      <c r="C1262" s="155"/>
      <c r="D1262" s="152" t="str">
        <f t="shared" si="20"/>
        <v/>
      </c>
      <c r="E1262" s="150"/>
    </row>
    <row r="1263" s="144" customFormat="1" spans="1:5">
      <c r="A1263" s="172" t="s">
        <v>1272</v>
      </c>
      <c r="B1263" s="155"/>
      <c r="C1263" s="155"/>
      <c r="D1263" s="152" t="str">
        <f t="shared" si="20"/>
        <v/>
      </c>
      <c r="E1263" s="150"/>
    </row>
    <row r="1264" s="144" customFormat="1" spans="1:5">
      <c r="A1264" s="172" t="s">
        <v>1273</v>
      </c>
      <c r="B1264" s="155"/>
      <c r="C1264" s="155"/>
      <c r="D1264" s="152" t="str">
        <f t="shared" si="20"/>
        <v/>
      </c>
      <c r="E1264" s="150"/>
    </row>
    <row r="1265" s="144" customFormat="1" spans="1:5">
      <c r="A1265" s="172" t="s">
        <v>1290</v>
      </c>
      <c r="B1265" s="155"/>
      <c r="C1265" s="155"/>
      <c r="D1265" s="152" t="str">
        <f t="shared" si="20"/>
        <v/>
      </c>
      <c r="E1265" s="150"/>
    </row>
    <row r="1266" s="144" customFormat="1" spans="1:5">
      <c r="A1266" s="172" t="s">
        <v>1291</v>
      </c>
      <c r="B1266" s="155"/>
      <c r="C1266" s="155"/>
      <c r="D1266" s="152" t="str">
        <f t="shared" si="20"/>
        <v/>
      </c>
      <c r="E1266" s="150"/>
    </row>
    <row r="1267" s="144" customFormat="1" spans="1:5">
      <c r="A1267" s="172" t="s">
        <v>1280</v>
      </c>
      <c r="B1267" s="155"/>
      <c r="C1267" s="155"/>
      <c r="D1267" s="152" t="str">
        <f t="shared" si="20"/>
        <v/>
      </c>
      <c r="E1267" s="150"/>
    </row>
    <row r="1268" s="144" customFormat="1" spans="1:5">
      <c r="A1268" s="172" t="s">
        <v>1292</v>
      </c>
      <c r="B1268" s="155"/>
      <c r="C1268" s="155"/>
      <c r="D1268" s="152" t="str">
        <f t="shared" si="20"/>
        <v/>
      </c>
      <c r="E1268" s="150"/>
    </row>
    <row r="1269" s="144" customFormat="1" spans="1:5">
      <c r="A1269" s="172" t="s">
        <v>1293</v>
      </c>
      <c r="B1269" s="154">
        <f>SUM(B1270:B1281)</f>
        <v>0</v>
      </c>
      <c r="C1269" s="154">
        <f>SUM(C1270:C1281)</f>
        <v>0</v>
      </c>
      <c r="D1269" s="152" t="str">
        <f t="shared" si="20"/>
        <v/>
      </c>
      <c r="E1269" s="150"/>
    </row>
    <row r="1270" s="144" customFormat="1" spans="1:5">
      <c r="A1270" s="172" t="s">
        <v>1271</v>
      </c>
      <c r="B1270" s="155"/>
      <c r="C1270" s="155"/>
      <c r="D1270" s="152" t="str">
        <f t="shared" si="20"/>
        <v/>
      </c>
      <c r="E1270" s="150"/>
    </row>
    <row r="1271" s="144" customFormat="1" spans="1:5">
      <c r="A1271" s="172" t="s">
        <v>1272</v>
      </c>
      <c r="B1271" s="155"/>
      <c r="C1271" s="155"/>
      <c r="D1271" s="152" t="str">
        <f t="shared" si="20"/>
        <v/>
      </c>
      <c r="E1271" s="150"/>
    </row>
    <row r="1272" s="144" customFormat="1" spans="1:5">
      <c r="A1272" s="172" t="s">
        <v>1273</v>
      </c>
      <c r="B1272" s="155"/>
      <c r="C1272" s="155"/>
      <c r="D1272" s="152" t="str">
        <f t="shared" si="20"/>
        <v/>
      </c>
      <c r="E1272" s="150"/>
    </row>
    <row r="1273" s="144" customFormat="1" spans="1:5">
      <c r="A1273" s="172" t="s">
        <v>1294</v>
      </c>
      <c r="B1273" s="155"/>
      <c r="C1273" s="155"/>
      <c r="D1273" s="152" t="str">
        <f t="shared" si="20"/>
        <v/>
      </c>
      <c r="E1273" s="150"/>
    </row>
    <row r="1274" s="144" customFormat="1" spans="1:5">
      <c r="A1274" s="172" t="s">
        <v>1295</v>
      </c>
      <c r="B1274" s="155"/>
      <c r="C1274" s="155"/>
      <c r="D1274" s="152" t="str">
        <f t="shared" si="20"/>
        <v/>
      </c>
      <c r="E1274" s="150"/>
    </row>
    <row r="1275" s="144" customFormat="1" spans="1:5">
      <c r="A1275" s="172" t="s">
        <v>1296</v>
      </c>
      <c r="B1275" s="155"/>
      <c r="C1275" s="155"/>
      <c r="D1275" s="152" t="str">
        <f t="shared" si="20"/>
        <v/>
      </c>
      <c r="E1275" s="150"/>
    </row>
    <row r="1276" s="144" customFormat="1" spans="1:5">
      <c r="A1276" s="172" t="s">
        <v>1297</v>
      </c>
      <c r="B1276" s="155"/>
      <c r="C1276" s="155"/>
      <c r="D1276" s="152" t="str">
        <f t="shared" si="20"/>
        <v/>
      </c>
      <c r="E1276" s="150"/>
    </row>
    <row r="1277" s="144" customFormat="1" spans="1:5">
      <c r="A1277" s="172" t="s">
        <v>1298</v>
      </c>
      <c r="B1277" s="155"/>
      <c r="C1277" s="155"/>
      <c r="D1277" s="152" t="str">
        <f t="shared" si="20"/>
        <v/>
      </c>
      <c r="E1277" s="150"/>
    </row>
    <row r="1278" s="144" customFormat="1" spans="1:5">
      <c r="A1278" s="172" t="s">
        <v>1299</v>
      </c>
      <c r="B1278" s="155"/>
      <c r="C1278" s="155"/>
      <c r="D1278" s="152" t="str">
        <f t="shared" si="20"/>
        <v/>
      </c>
      <c r="E1278" s="150"/>
    </row>
    <row r="1279" s="144" customFormat="1" spans="1:5">
      <c r="A1279" s="172" t="s">
        <v>1300</v>
      </c>
      <c r="B1279" s="155"/>
      <c r="C1279" s="155"/>
      <c r="D1279" s="152" t="str">
        <f t="shared" si="20"/>
        <v/>
      </c>
      <c r="E1279" s="150"/>
    </row>
    <row r="1280" s="144" customFormat="1" spans="1:5">
      <c r="A1280" s="172" t="s">
        <v>1301</v>
      </c>
      <c r="B1280" s="155"/>
      <c r="C1280" s="155"/>
      <c r="D1280" s="152" t="str">
        <f t="shared" si="20"/>
        <v/>
      </c>
      <c r="E1280" s="150"/>
    </row>
    <row r="1281" s="144" customFormat="1" spans="1:5">
      <c r="A1281" s="172" t="s">
        <v>1302</v>
      </c>
      <c r="B1281" s="155"/>
      <c r="C1281" s="155"/>
      <c r="D1281" s="152" t="str">
        <f t="shared" si="20"/>
        <v/>
      </c>
      <c r="E1281" s="150"/>
    </row>
    <row r="1282" s="144" customFormat="1" spans="1:5">
      <c r="A1282" s="172" t="s">
        <v>1303</v>
      </c>
      <c r="B1282" s="154">
        <f>SUM(B1283:B1285)</f>
        <v>0</v>
      </c>
      <c r="C1282" s="154">
        <f>SUM(C1283:C1285)</f>
        <v>0</v>
      </c>
      <c r="D1282" s="152" t="str">
        <f t="shared" si="20"/>
        <v/>
      </c>
      <c r="E1282" s="150"/>
    </row>
    <row r="1283" s="144" customFormat="1" spans="1:5">
      <c r="A1283" s="172" t="s">
        <v>1304</v>
      </c>
      <c r="B1283" s="155"/>
      <c r="C1283" s="155"/>
      <c r="D1283" s="152" t="str">
        <f t="shared" ref="D1283:D1313" si="21">IF(B1283=0,"",ROUND((C1283/B1283-1)*100,1))</f>
        <v/>
      </c>
      <c r="E1283" s="150"/>
    </row>
    <row r="1284" s="144" customFormat="1" spans="1:5">
      <c r="A1284" s="172" t="s">
        <v>1305</v>
      </c>
      <c r="B1284" s="155"/>
      <c r="C1284" s="155"/>
      <c r="D1284" s="152" t="str">
        <f t="shared" si="21"/>
        <v/>
      </c>
      <c r="E1284" s="150"/>
    </row>
    <row r="1285" s="144" customFormat="1" spans="1:5">
      <c r="A1285" s="172" t="s">
        <v>1306</v>
      </c>
      <c r="B1285" s="155"/>
      <c r="C1285" s="155"/>
      <c r="D1285" s="152" t="str">
        <f t="shared" si="21"/>
        <v/>
      </c>
      <c r="E1285" s="150"/>
    </row>
    <row r="1286" s="144" customFormat="1" spans="1:5">
      <c r="A1286" s="172" t="s">
        <v>1307</v>
      </c>
      <c r="B1286" s="154">
        <f>SUM(B1287:B1291)</f>
        <v>0</v>
      </c>
      <c r="C1286" s="154">
        <f>SUM(C1287:C1291)</f>
        <v>0</v>
      </c>
      <c r="D1286" s="152" t="str">
        <f t="shared" si="21"/>
        <v/>
      </c>
      <c r="E1286" s="150"/>
    </row>
    <row r="1287" s="144" customFormat="1" spans="1:5">
      <c r="A1287" s="172" t="s">
        <v>1308</v>
      </c>
      <c r="B1287" s="155"/>
      <c r="C1287" s="155"/>
      <c r="D1287" s="152" t="str">
        <f t="shared" si="21"/>
        <v/>
      </c>
      <c r="E1287" s="150"/>
    </row>
    <row r="1288" s="144" customFormat="1" spans="1:5">
      <c r="A1288" s="172" t="s">
        <v>1309</v>
      </c>
      <c r="B1288" s="155"/>
      <c r="C1288" s="155"/>
      <c r="D1288" s="152" t="str">
        <f t="shared" si="21"/>
        <v/>
      </c>
      <c r="E1288" s="150"/>
    </row>
    <row r="1289" s="144" customFormat="1" spans="1:5">
      <c r="A1289" s="172" t="s">
        <v>1310</v>
      </c>
      <c r="B1289" s="155"/>
      <c r="C1289" s="155"/>
      <c r="D1289" s="152" t="str">
        <f t="shared" si="21"/>
        <v/>
      </c>
      <c r="E1289" s="150"/>
    </row>
    <row r="1290" s="144" customFormat="1" spans="1:5">
      <c r="A1290" s="172" t="s">
        <v>1311</v>
      </c>
      <c r="B1290" s="155"/>
      <c r="C1290" s="155"/>
      <c r="D1290" s="152" t="str">
        <f t="shared" si="21"/>
        <v/>
      </c>
      <c r="E1290" s="150"/>
    </row>
    <row r="1291" s="144" customFormat="1" spans="1:5">
      <c r="A1291" s="172" t="s">
        <v>1312</v>
      </c>
      <c r="B1291" s="155"/>
      <c r="C1291" s="155"/>
      <c r="D1291" s="152" t="str">
        <f t="shared" si="21"/>
        <v/>
      </c>
      <c r="E1291" s="150"/>
    </row>
    <row r="1292" s="144" customFormat="1" spans="1:5">
      <c r="A1292" s="172" t="s">
        <v>1313</v>
      </c>
      <c r="B1292" s="155"/>
      <c r="C1292" s="155"/>
      <c r="D1292" s="152" t="str">
        <f t="shared" si="21"/>
        <v/>
      </c>
      <c r="E1292" s="150"/>
    </row>
    <row r="1293" s="144" customFormat="1" spans="1:5">
      <c r="A1293" s="173" t="s">
        <v>1314</v>
      </c>
      <c r="B1293" s="155">
        <v>700</v>
      </c>
      <c r="C1293" s="155">
        <v>1000</v>
      </c>
      <c r="D1293" s="152">
        <f t="shared" si="21"/>
        <v>42.9</v>
      </c>
      <c r="E1293" s="150"/>
    </row>
    <row r="1294" s="144" customFormat="1" spans="1:5">
      <c r="A1294" s="173" t="s">
        <v>1315</v>
      </c>
      <c r="B1294" s="154">
        <f>SUM(B1295)</f>
        <v>0</v>
      </c>
      <c r="C1294" s="154">
        <f>SUM(C1295)</f>
        <v>0</v>
      </c>
      <c r="D1294" s="152" t="str">
        <f t="shared" si="21"/>
        <v/>
      </c>
      <c r="E1294" s="150"/>
    </row>
    <row r="1295" s="144" customFormat="1" spans="1:5">
      <c r="A1295" s="173" t="s">
        <v>1316</v>
      </c>
      <c r="B1295" s="154">
        <f>SUM(B1296:B1299)</f>
        <v>0</v>
      </c>
      <c r="C1295" s="154">
        <f>SUM(C1296:C1299)</f>
        <v>0</v>
      </c>
      <c r="D1295" s="152" t="str">
        <f t="shared" si="21"/>
        <v/>
      </c>
      <c r="E1295" s="150"/>
    </row>
    <row r="1296" s="144" customFormat="1" spans="1:5">
      <c r="A1296" s="173" t="s">
        <v>1317</v>
      </c>
      <c r="B1296" s="155"/>
      <c r="C1296" s="155"/>
      <c r="D1296" s="152" t="str">
        <f t="shared" si="21"/>
        <v/>
      </c>
      <c r="E1296" s="150"/>
    </row>
    <row r="1297" s="144" customFormat="1" spans="1:5">
      <c r="A1297" s="173" t="s">
        <v>1318</v>
      </c>
      <c r="B1297" s="155"/>
      <c r="C1297" s="155"/>
      <c r="D1297" s="152" t="str">
        <f t="shared" si="21"/>
        <v/>
      </c>
      <c r="E1297" s="150"/>
    </row>
    <row r="1298" s="144" customFormat="1" spans="1:5">
      <c r="A1298" s="173" t="s">
        <v>1319</v>
      </c>
      <c r="B1298" s="155"/>
      <c r="C1298" s="155"/>
      <c r="D1298" s="152" t="str">
        <f t="shared" si="21"/>
        <v/>
      </c>
      <c r="E1298" s="150"/>
    </row>
    <row r="1299" s="144" customFormat="1" spans="1:5">
      <c r="A1299" s="173" t="s">
        <v>1320</v>
      </c>
      <c r="B1299" s="155"/>
      <c r="C1299" s="155"/>
      <c r="D1299" s="152" t="str">
        <f t="shared" si="21"/>
        <v/>
      </c>
      <c r="E1299" s="150"/>
    </row>
    <row r="1300" s="144" customFormat="1" spans="1:5">
      <c r="A1300" s="173" t="s">
        <v>1321</v>
      </c>
      <c r="B1300" s="154">
        <f>SUM(B1301:B1305)</f>
        <v>835</v>
      </c>
      <c r="C1300" s="154">
        <f>SUM(C1301:C1305)</f>
        <v>900</v>
      </c>
      <c r="D1300" s="152">
        <f t="shared" si="21"/>
        <v>7.8</v>
      </c>
      <c r="E1300" s="150"/>
    </row>
    <row r="1301" s="144" customFormat="1" spans="1:5">
      <c r="A1301" s="173" t="s">
        <v>1169</v>
      </c>
      <c r="B1301" s="155"/>
      <c r="C1301" s="155"/>
      <c r="D1301" s="152" t="str">
        <f t="shared" si="21"/>
        <v/>
      </c>
      <c r="E1301" s="150"/>
    </row>
    <row r="1302" s="144" customFormat="1" spans="1:5">
      <c r="A1302" s="177" t="s">
        <v>1170</v>
      </c>
      <c r="B1302" s="151">
        <v>835</v>
      </c>
      <c r="C1302" s="151">
        <v>900</v>
      </c>
      <c r="D1302" s="152">
        <f t="shared" si="21"/>
        <v>7.8</v>
      </c>
      <c r="E1302" s="150"/>
    </row>
    <row r="1303" s="144" customFormat="1" spans="1:5">
      <c r="A1303" s="173" t="s">
        <v>1171</v>
      </c>
      <c r="B1303" s="155"/>
      <c r="C1303" s="155"/>
      <c r="D1303" s="152" t="str">
        <f t="shared" si="21"/>
        <v/>
      </c>
      <c r="E1303" s="150"/>
    </row>
    <row r="1304" s="144" customFormat="1" spans="1:5">
      <c r="A1304" s="173" t="s">
        <v>1172</v>
      </c>
      <c r="B1304" s="155"/>
      <c r="C1304" s="155"/>
      <c r="D1304" s="152" t="str">
        <f t="shared" si="21"/>
        <v/>
      </c>
      <c r="E1304" s="150"/>
    </row>
    <row r="1305" s="144" customFormat="1" spans="1:5">
      <c r="A1305" s="173" t="s">
        <v>1173</v>
      </c>
      <c r="B1305" s="155"/>
      <c r="C1305" s="155"/>
      <c r="D1305" s="152" t="str">
        <f t="shared" si="21"/>
        <v/>
      </c>
      <c r="E1305" s="170"/>
    </row>
    <row r="1306" s="144" customFormat="1" spans="1:5">
      <c r="A1306" s="150" t="s">
        <v>1322</v>
      </c>
      <c r="B1306" s="154">
        <f>SUM(B1307)</f>
        <v>0</v>
      </c>
      <c r="C1306" s="154">
        <f>SUM(C1307)</f>
        <v>0</v>
      </c>
      <c r="D1306" s="152" t="str">
        <f t="shared" si="21"/>
        <v/>
      </c>
      <c r="E1306" s="178"/>
    </row>
    <row r="1307" s="144" customFormat="1" spans="1:5">
      <c r="A1307" s="150" t="s">
        <v>1175</v>
      </c>
      <c r="B1307" s="155"/>
      <c r="C1307" s="155"/>
      <c r="D1307" s="152" t="str">
        <f t="shared" si="21"/>
        <v/>
      </c>
      <c r="E1307" s="178"/>
    </row>
    <row r="1308" s="144" customFormat="1" spans="1:5">
      <c r="A1308" s="150" t="s">
        <v>1323</v>
      </c>
      <c r="B1308" s="154">
        <f>SUM(B1309:B1310)</f>
        <v>1848</v>
      </c>
      <c r="C1308" s="154">
        <f>SUM(C1309:C1310)</f>
        <v>1004</v>
      </c>
      <c r="D1308" s="152">
        <f t="shared" si="21"/>
        <v>-45.7</v>
      </c>
      <c r="E1308" s="178"/>
    </row>
    <row r="1309" s="144" customFormat="1" spans="1:5">
      <c r="A1309" s="150" t="s">
        <v>1177</v>
      </c>
      <c r="B1309" s="155">
        <v>1848</v>
      </c>
      <c r="C1309" s="155"/>
      <c r="D1309" s="152">
        <f t="shared" si="21"/>
        <v>-100</v>
      </c>
      <c r="E1309" s="178"/>
    </row>
    <row r="1310" s="144" customFormat="1" spans="1:5">
      <c r="A1310" s="150" t="s">
        <v>1178</v>
      </c>
      <c r="B1310" s="155"/>
      <c r="C1310" s="155">
        <v>1004</v>
      </c>
      <c r="D1310" s="152" t="str">
        <f t="shared" si="21"/>
        <v/>
      </c>
      <c r="E1310" s="178"/>
    </row>
    <row r="1311" s="144" customFormat="1" spans="1:5">
      <c r="A1311" s="150"/>
      <c r="B1311" s="155"/>
      <c r="C1311" s="155"/>
      <c r="D1311" s="152" t="str">
        <f t="shared" si="21"/>
        <v/>
      </c>
      <c r="E1311" s="178"/>
    </row>
    <row r="1312" s="144" customFormat="1" spans="1:5">
      <c r="A1312" s="150"/>
      <c r="B1312" s="155"/>
      <c r="C1312" s="155"/>
      <c r="D1312" s="152" t="str">
        <f t="shared" si="21"/>
        <v/>
      </c>
      <c r="E1312" s="178"/>
    </row>
    <row r="1313" s="144" customFormat="1" spans="1:5">
      <c r="A1313" s="179" t="s">
        <v>1179</v>
      </c>
      <c r="B1313" s="164">
        <f>SUM(B1308,B1306,B1300,B1294,B1293,B1236,B1183,B1165,B1101,B1091,B1076,B1056,B990,B926,B801,B782,B709,B638,B521,B465,B409,B355,B267,B255,B252,B5,)</f>
        <v>66695</v>
      </c>
      <c r="C1313" s="164">
        <f>SUM(C1308,C1306,C1300,C1294,C1293,C1236,C1183,C1165,C1101,C1091,C1076,C1056,C990,C926,C801,C782,C709,C638,C521,C465,C409,C355,C267,C255,C252,C5,)</f>
        <v>84505</v>
      </c>
      <c r="D1313" s="152">
        <f t="shared" si="21"/>
        <v>26.7</v>
      </c>
      <c r="E1313" s="178"/>
    </row>
    <row r="1315" s="144" customFormat="1" ht="51.75" customHeight="1" spans="1:5">
      <c r="A1315" s="180"/>
      <c r="B1315" s="181"/>
      <c r="C1315" s="181"/>
      <c r="D1315" s="180"/>
      <c r="E1315" s="182"/>
    </row>
    <row r="1316" s="144" customFormat="1" spans="1:5">
      <c r="A1316" s="180"/>
      <c r="B1316" s="180"/>
      <c r="C1316" s="180"/>
      <c r="D1316" s="180"/>
      <c r="E1316" s="182"/>
    </row>
  </sheetData>
  <protectedRanges>
    <protectedRange sqref="C921:C922 C853:C877 C828:C851 C924:C925 C914:C919 C907:C912 C901:C905 C890:C899 C879:C888 C803:C826" name="区域16"/>
    <protectedRange sqref="C437:C440 C442:C445 C431:C435 C425:C429 C416:C423 C411:C414 C402:C408 C396:C400 C392:C394 C388:C390 C384:C386" name="区域12"/>
    <protectedRange sqref="C348:C352 C340:C346 C330:C338 C321:C328 C305:C319" name="区域8"/>
    <protectedRange sqref="C159:C165 C167:C171 C173:C178 C152:C157" name="区域4"/>
  </protectedRanges>
  <autoFilter xmlns:etc="http://www.wps.cn/officeDocument/2017/etCustomData" ref="A5:E1313" etc:filterBottomFollowUsedRange="0">
    <extLst/>
  </autoFilter>
  <mergeCells count="1">
    <mergeCell ref="A2:E2"/>
  </mergeCells>
  <pageMargins left="0.75" right="0.75" top="1" bottom="1" header="0.5" footer="0.5"/>
  <pageSetup paperSize="9" orientation="portrait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8"/>
  <sheetViews>
    <sheetView workbookViewId="0">
      <selection activeCell="E8" sqref="E8"/>
    </sheetView>
  </sheetViews>
  <sheetFormatPr defaultColWidth="9" defaultRowHeight="14.25" outlineLevelCol="2"/>
  <cols>
    <col min="1" max="1" width="13.25" customWidth="1"/>
    <col min="2" max="2" width="43" customWidth="1"/>
    <col min="3" max="3" width="20.5" customWidth="1"/>
    <col min="257" max="257" width="13.25" customWidth="1"/>
    <col min="258" max="258" width="43" customWidth="1"/>
    <col min="259" max="259" width="20.5" customWidth="1"/>
    <col min="513" max="513" width="13.25" customWidth="1"/>
    <col min="514" max="514" width="43" customWidth="1"/>
    <col min="515" max="515" width="20.5" customWidth="1"/>
    <col min="769" max="769" width="13.25" customWidth="1"/>
    <col min="770" max="770" width="43" customWidth="1"/>
    <col min="771" max="771" width="20.5" customWidth="1"/>
    <col min="1025" max="1025" width="13.25" customWidth="1"/>
    <col min="1026" max="1026" width="43" customWidth="1"/>
    <col min="1027" max="1027" width="20.5" customWidth="1"/>
    <col min="1281" max="1281" width="13.25" customWidth="1"/>
    <col min="1282" max="1282" width="43" customWidth="1"/>
    <col min="1283" max="1283" width="20.5" customWidth="1"/>
    <col min="1537" max="1537" width="13.25" customWidth="1"/>
    <col min="1538" max="1538" width="43" customWidth="1"/>
    <col min="1539" max="1539" width="20.5" customWidth="1"/>
    <col min="1793" max="1793" width="13.25" customWidth="1"/>
    <col min="1794" max="1794" width="43" customWidth="1"/>
    <col min="1795" max="1795" width="20.5" customWidth="1"/>
    <col min="2049" max="2049" width="13.25" customWidth="1"/>
    <col min="2050" max="2050" width="43" customWidth="1"/>
    <col min="2051" max="2051" width="20.5" customWidth="1"/>
    <col min="2305" max="2305" width="13.25" customWidth="1"/>
    <col min="2306" max="2306" width="43" customWidth="1"/>
    <col min="2307" max="2307" width="20.5" customWidth="1"/>
    <col min="2561" max="2561" width="13.25" customWidth="1"/>
    <col min="2562" max="2562" width="43" customWidth="1"/>
    <col min="2563" max="2563" width="20.5" customWidth="1"/>
    <col min="2817" max="2817" width="13.25" customWidth="1"/>
    <col min="2818" max="2818" width="43" customWidth="1"/>
    <col min="2819" max="2819" width="20.5" customWidth="1"/>
    <col min="3073" max="3073" width="13.25" customWidth="1"/>
    <col min="3074" max="3074" width="43" customWidth="1"/>
    <col min="3075" max="3075" width="20.5" customWidth="1"/>
    <col min="3329" max="3329" width="13.25" customWidth="1"/>
    <col min="3330" max="3330" width="43" customWidth="1"/>
    <col min="3331" max="3331" width="20.5" customWidth="1"/>
    <col min="3585" max="3585" width="13.25" customWidth="1"/>
    <col min="3586" max="3586" width="43" customWidth="1"/>
    <col min="3587" max="3587" width="20.5" customWidth="1"/>
    <col min="3841" max="3841" width="13.25" customWidth="1"/>
    <col min="3842" max="3842" width="43" customWidth="1"/>
    <col min="3843" max="3843" width="20.5" customWidth="1"/>
    <col min="4097" max="4097" width="13.25" customWidth="1"/>
    <col min="4098" max="4098" width="43" customWidth="1"/>
    <col min="4099" max="4099" width="20.5" customWidth="1"/>
    <col min="4353" max="4353" width="13.25" customWidth="1"/>
    <col min="4354" max="4354" width="43" customWidth="1"/>
    <col min="4355" max="4355" width="20.5" customWidth="1"/>
    <col min="4609" max="4609" width="13.25" customWidth="1"/>
    <col min="4610" max="4610" width="43" customWidth="1"/>
    <col min="4611" max="4611" width="20.5" customWidth="1"/>
    <col min="4865" max="4865" width="13.25" customWidth="1"/>
    <col min="4866" max="4866" width="43" customWidth="1"/>
    <col min="4867" max="4867" width="20.5" customWidth="1"/>
    <col min="5121" max="5121" width="13.25" customWidth="1"/>
    <col min="5122" max="5122" width="43" customWidth="1"/>
    <col min="5123" max="5123" width="20.5" customWidth="1"/>
    <col min="5377" max="5377" width="13.25" customWidth="1"/>
    <col min="5378" max="5378" width="43" customWidth="1"/>
    <col min="5379" max="5379" width="20.5" customWidth="1"/>
    <col min="5633" max="5633" width="13.25" customWidth="1"/>
    <col min="5634" max="5634" width="43" customWidth="1"/>
    <col min="5635" max="5635" width="20.5" customWidth="1"/>
    <col min="5889" max="5889" width="13.25" customWidth="1"/>
    <col min="5890" max="5890" width="43" customWidth="1"/>
    <col min="5891" max="5891" width="20.5" customWidth="1"/>
    <col min="6145" max="6145" width="13.25" customWidth="1"/>
    <col min="6146" max="6146" width="43" customWidth="1"/>
    <col min="6147" max="6147" width="20.5" customWidth="1"/>
    <col min="6401" max="6401" width="13.25" customWidth="1"/>
    <col min="6402" max="6402" width="43" customWidth="1"/>
    <col min="6403" max="6403" width="20.5" customWidth="1"/>
    <col min="6657" max="6657" width="13.25" customWidth="1"/>
    <col min="6658" max="6658" width="43" customWidth="1"/>
    <col min="6659" max="6659" width="20.5" customWidth="1"/>
    <col min="6913" max="6913" width="13.25" customWidth="1"/>
    <col min="6914" max="6914" width="43" customWidth="1"/>
    <col min="6915" max="6915" width="20.5" customWidth="1"/>
    <col min="7169" max="7169" width="13.25" customWidth="1"/>
    <col min="7170" max="7170" width="43" customWidth="1"/>
    <col min="7171" max="7171" width="20.5" customWidth="1"/>
    <col min="7425" max="7425" width="13.25" customWidth="1"/>
    <col min="7426" max="7426" width="43" customWidth="1"/>
    <col min="7427" max="7427" width="20.5" customWidth="1"/>
    <col min="7681" max="7681" width="13.25" customWidth="1"/>
    <col min="7682" max="7682" width="43" customWidth="1"/>
    <col min="7683" max="7683" width="20.5" customWidth="1"/>
    <col min="7937" max="7937" width="13.25" customWidth="1"/>
    <col min="7938" max="7938" width="43" customWidth="1"/>
    <col min="7939" max="7939" width="20.5" customWidth="1"/>
    <col min="8193" max="8193" width="13.25" customWidth="1"/>
    <col min="8194" max="8194" width="43" customWidth="1"/>
    <col min="8195" max="8195" width="20.5" customWidth="1"/>
    <col min="8449" max="8449" width="13.25" customWidth="1"/>
    <col min="8450" max="8450" width="43" customWidth="1"/>
    <col min="8451" max="8451" width="20.5" customWidth="1"/>
    <col min="8705" max="8705" width="13.25" customWidth="1"/>
    <col min="8706" max="8706" width="43" customWidth="1"/>
    <col min="8707" max="8707" width="20.5" customWidth="1"/>
    <col min="8961" max="8961" width="13.25" customWidth="1"/>
    <col min="8962" max="8962" width="43" customWidth="1"/>
    <col min="8963" max="8963" width="20.5" customWidth="1"/>
    <col min="9217" max="9217" width="13.25" customWidth="1"/>
    <col min="9218" max="9218" width="43" customWidth="1"/>
    <col min="9219" max="9219" width="20.5" customWidth="1"/>
    <col min="9473" max="9473" width="13.25" customWidth="1"/>
    <col min="9474" max="9474" width="43" customWidth="1"/>
    <col min="9475" max="9475" width="20.5" customWidth="1"/>
    <col min="9729" max="9729" width="13.25" customWidth="1"/>
    <col min="9730" max="9730" width="43" customWidth="1"/>
    <col min="9731" max="9731" width="20.5" customWidth="1"/>
    <col min="9985" max="9985" width="13.25" customWidth="1"/>
    <col min="9986" max="9986" width="43" customWidth="1"/>
    <col min="9987" max="9987" width="20.5" customWidth="1"/>
    <col min="10241" max="10241" width="13.25" customWidth="1"/>
    <col min="10242" max="10242" width="43" customWidth="1"/>
    <col min="10243" max="10243" width="20.5" customWidth="1"/>
    <col min="10497" max="10497" width="13.25" customWidth="1"/>
    <col min="10498" max="10498" width="43" customWidth="1"/>
    <col min="10499" max="10499" width="20.5" customWidth="1"/>
    <col min="10753" max="10753" width="13.25" customWidth="1"/>
    <col min="10754" max="10754" width="43" customWidth="1"/>
    <col min="10755" max="10755" width="20.5" customWidth="1"/>
    <col min="11009" max="11009" width="13.25" customWidth="1"/>
    <col min="11010" max="11010" width="43" customWidth="1"/>
    <col min="11011" max="11011" width="20.5" customWidth="1"/>
    <col min="11265" max="11265" width="13.25" customWidth="1"/>
    <col min="11266" max="11266" width="43" customWidth="1"/>
    <col min="11267" max="11267" width="20.5" customWidth="1"/>
    <col min="11521" max="11521" width="13.25" customWidth="1"/>
    <col min="11522" max="11522" width="43" customWidth="1"/>
    <col min="11523" max="11523" width="20.5" customWidth="1"/>
    <col min="11777" max="11777" width="13.25" customWidth="1"/>
    <col min="11778" max="11778" width="43" customWidth="1"/>
    <col min="11779" max="11779" width="20.5" customWidth="1"/>
    <col min="12033" max="12033" width="13.25" customWidth="1"/>
    <col min="12034" max="12034" width="43" customWidth="1"/>
    <col min="12035" max="12035" width="20.5" customWidth="1"/>
    <col min="12289" max="12289" width="13.25" customWidth="1"/>
    <col min="12290" max="12290" width="43" customWidth="1"/>
    <col min="12291" max="12291" width="20.5" customWidth="1"/>
    <col min="12545" max="12545" width="13.25" customWidth="1"/>
    <col min="12546" max="12546" width="43" customWidth="1"/>
    <col min="12547" max="12547" width="20.5" customWidth="1"/>
    <col min="12801" max="12801" width="13.25" customWidth="1"/>
    <col min="12802" max="12802" width="43" customWidth="1"/>
    <col min="12803" max="12803" width="20.5" customWidth="1"/>
    <col min="13057" max="13057" width="13.25" customWidth="1"/>
    <col min="13058" max="13058" width="43" customWidth="1"/>
    <col min="13059" max="13059" width="20.5" customWidth="1"/>
    <col min="13313" max="13313" width="13.25" customWidth="1"/>
    <col min="13314" max="13314" width="43" customWidth="1"/>
    <col min="13315" max="13315" width="20.5" customWidth="1"/>
    <col min="13569" max="13569" width="13.25" customWidth="1"/>
    <col min="13570" max="13570" width="43" customWidth="1"/>
    <col min="13571" max="13571" width="20.5" customWidth="1"/>
    <col min="13825" max="13825" width="13.25" customWidth="1"/>
    <col min="13826" max="13826" width="43" customWidth="1"/>
    <col min="13827" max="13827" width="20.5" customWidth="1"/>
    <col min="14081" max="14081" width="13.25" customWidth="1"/>
    <col min="14082" max="14082" width="43" customWidth="1"/>
    <col min="14083" max="14083" width="20.5" customWidth="1"/>
    <col min="14337" max="14337" width="13.25" customWidth="1"/>
    <col min="14338" max="14338" width="43" customWidth="1"/>
    <col min="14339" max="14339" width="20.5" customWidth="1"/>
    <col min="14593" max="14593" width="13.25" customWidth="1"/>
    <col min="14594" max="14594" width="43" customWidth="1"/>
    <col min="14595" max="14595" width="20.5" customWidth="1"/>
    <col min="14849" max="14849" width="13.25" customWidth="1"/>
    <col min="14850" max="14850" width="43" customWidth="1"/>
    <col min="14851" max="14851" width="20.5" customWidth="1"/>
    <col min="15105" max="15105" width="13.25" customWidth="1"/>
    <col min="15106" max="15106" width="43" customWidth="1"/>
    <col min="15107" max="15107" width="20.5" customWidth="1"/>
    <col min="15361" max="15361" width="13.25" customWidth="1"/>
    <col min="15362" max="15362" width="43" customWidth="1"/>
    <col min="15363" max="15363" width="20.5" customWidth="1"/>
    <col min="15617" max="15617" width="13.25" customWidth="1"/>
    <col min="15618" max="15618" width="43" customWidth="1"/>
    <col min="15619" max="15619" width="20.5" customWidth="1"/>
    <col min="15873" max="15873" width="13.25" customWidth="1"/>
    <col min="15874" max="15874" width="43" customWidth="1"/>
    <col min="15875" max="15875" width="20.5" customWidth="1"/>
    <col min="16129" max="16129" width="13.25" customWidth="1"/>
    <col min="16130" max="16130" width="43" customWidth="1"/>
    <col min="16131" max="16131" width="20.5" customWidth="1"/>
  </cols>
  <sheetData>
    <row r="1" spans="1:1">
      <c r="A1" t="s">
        <v>1324</v>
      </c>
    </row>
    <row r="2" ht="22.5" spans="1:3">
      <c r="A2" s="134" t="s">
        <v>1325</v>
      </c>
      <c r="B2" s="134"/>
      <c r="C2" s="134"/>
    </row>
    <row r="3" spans="1:3">
      <c r="A3" s="135" t="s">
        <v>1326</v>
      </c>
      <c r="B3" s="135" t="s">
        <v>1327</v>
      </c>
      <c r="C3" s="136" t="s">
        <v>105</v>
      </c>
    </row>
    <row r="4" spans="1:3">
      <c r="A4" s="137" t="s">
        <v>1328</v>
      </c>
      <c r="B4" s="138" t="s">
        <v>1329</v>
      </c>
      <c r="C4" s="139">
        <f>SUM(C5,C10,C21,C29,C36,C40,C43,C47,C50,C56,C59,C64)</f>
        <v>18251</v>
      </c>
    </row>
    <row r="5" spans="1:3">
      <c r="A5" s="137" t="s">
        <v>1330</v>
      </c>
      <c r="B5" s="138" t="s">
        <v>1331</v>
      </c>
      <c r="C5" s="139">
        <f>SUM(C6:C9)</f>
        <v>5399</v>
      </c>
    </row>
    <row r="6" spans="1:3">
      <c r="A6" s="137" t="s">
        <v>1332</v>
      </c>
      <c r="B6" s="140" t="s">
        <v>1333</v>
      </c>
      <c r="C6" s="141">
        <v>4511</v>
      </c>
    </row>
    <row r="7" spans="1:3">
      <c r="A7" s="137" t="s">
        <v>1334</v>
      </c>
      <c r="B7" s="140" t="s">
        <v>1335</v>
      </c>
      <c r="C7" s="141">
        <v>541</v>
      </c>
    </row>
    <row r="8" spans="1:3">
      <c r="A8" s="137" t="s">
        <v>1336</v>
      </c>
      <c r="B8" s="140" t="s">
        <v>1337</v>
      </c>
      <c r="C8" s="142">
        <v>347</v>
      </c>
    </row>
    <row r="9" spans="1:3">
      <c r="A9" s="137" t="s">
        <v>1338</v>
      </c>
      <c r="B9" s="140" t="s">
        <v>1339</v>
      </c>
      <c r="C9" s="139"/>
    </row>
    <row r="10" spans="1:3">
      <c r="A10" s="137" t="s">
        <v>1340</v>
      </c>
      <c r="B10" s="138" t="s">
        <v>1341</v>
      </c>
      <c r="C10" s="139">
        <f>SUM(C11:C20)</f>
        <v>252</v>
      </c>
    </row>
    <row r="11" spans="1:3">
      <c r="A11" s="137" t="s">
        <v>1342</v>
      </c>
      <c r="B11" s="140" t="s">
        <v>1343</v>
      </c>
      <c r="C11" s="141">
        <v>216</v>
      </c>
    </row>
    <row r="12" spans="1:3">
      <c r="A12" s="137" t="s">
        <v>1344</v>
      </c>
      <c r="B12" s="140" t="s">
        <v>1345</v>
      </c>
      <c r="C12" s="141">
        <v>7</v>
      </c>
    </row>
    <row r="13" spans="1:3">
      <c r="A13" s="137" t="s">
        <v>1346</v>
      </c>
      <c r="B13" s="140" t="s">
        <v>1347</v>
      </c>
      <c r="C13" s="141">
        <v>15</v>
      </c>
    </row>
    <row r="14" spans="1:3">
      <c r="A14" s="137" t="s">
        <v>1348</v>
      </c>
      <c r="B14" s="140" t="s">
        <v>1349</v>
      </c>
      <c r="C14" s="139"/>
    </row>
    <row r="15" spans="1:3">
      <c r="A15" s="137" t="s">
        <v>1350</v>
      </c>
      <c r="B15" s="140" t="s">
        <v>1351</v>
      </c>
      <c r="C15" s="141">
        <v>1</v>
      </c>
    </row>
    <row r="16" spans="1:3">
      <c r="A16" s="137" t="s">
        <v>1352</v>
      </c>
      <c r="B16" s="140" t="s">
        <v>1353</v>
      </c>
      <c r="C16" s="141">
        <v>4</v>
      </c>
    </row>
    <row r="17" spans="1:3">
      <c r="A17" s="137" t="s">
        <v>1354</v>
      </c>
      <c r="B17" s="140" t="s">
        <v>1355</v>
      </c>
      <c r="C17" s="142"/>
    </row>
    <row r="18" spans="1:3">
      <c r="A18" s="137" t="s">
        <v>1356</v>
      </c>
      <c r="B18" s="140" t="s">
        <v>1357</v>
      </c>
      <c r="C18" s="141">
        <v>4</v>
      </c>
    </row>
    <row r="19" spans="1:3">
      <c r="A19" s="137" t="s">
        <v>1358</v>
      </c>
      <c r="B19" s="140" t="s">
        <v>1359</v>
      </c>
      <c r="C19" s="141">
        <v>2</v>
      </c>
    </row>
    <row r="20" spans="1:3">
      <c r="A20" s="137" t="s">
        <v>1360</v>
      </c>
      <c r="B20" s="140" t="s">
        <v>1361</v>
      </c>
      <c r="C20" s="141">
        <v>3</v>
      </c>
    </row>
    <row r="21" spans="1:3">
      <c r="A21" s="137" t="s">
        <v>1362</v>
      </c>
      <c r="B21" s="138" t="s">
        <v>1363</v>
      </c>
      <c r="C21" s="142">
        <f>SUM(C22:C28)</f>
        <v>0</v>
      </c>
    </row>
    <row r="22" spans="1:3">
      <c r="A22" s="137" t="s">
        <v>1364</v>
      </c>
      <c r="B22" s="140" t="s">
        <v>1365</v>
      </c>
      <c r="C22" s="143"/>
    </row>
    <row r="23" spans="1:3">
      <c r="A23" s="137" t="s">
        <v>1366</v>
      </c>
      <c r="B23" s="140" t="s">
        <v>1367</v>
      </c>
      <c r="C23" s="143"/>
    </row>
    <row r="24" spans="1:3">
      <c r="A24" s="137" t="s">
        <v>1368</v>
      </c>
      <c r="B24" s="140" t="s">
        <v>1369</v>
      </c>
      <c r="C24" s="139"/>
    </row>
    <row r="25" spans="1:3">
      <c r="A25" s="137" t="s">
        <v>1370</v>
      </c>
      <c r="B25" s="140" t="s">
        <v>1371</v>
      </c>
      <c r="C25" s="139"/>
    </row>
    <row r="26" spans="1:3">
      <c r="A26" s="137" t="s">
        <v>1372</v>
      </c>
      <c r="B26" s="140" t="s">
        <v>1373</v>
      </c>
      <c r="C26" s="143"/>
    </row>
    <row r="27" spans="1:3">
      <c r="A27" s="137" t="s">
        <v>1374</v>
      </c>
      <c r="B27" s="140" t="s">
        <v>1375</v>
      </c>
      <c r="C27" s="143"/>
    </row>
    <row r="28" spans="1:3">
      <c r="A28" s="137" t="s">
        <v>1376</v>
      </c>
      <c r="B28" s="140" t="s">
        <v>1377</v>
      </c>
      <c r="C28" s="139"/>
    </row>
    <row r="29" spans="1:3">
      <c r="A29" s="137" t="s">
        <v>1378</v>
      </c>
      <c r="B29" s="138" t="s">
        <v>1379</v>
      </c>
      <c r="C29" s="139">
        <f>SUM(C30:C35)</f>
        <v>0</v>
      </c>
    </row>
    <row r="30" spans="1:3">
      <c r="A30" s="137" t="s">
        <v>1380</v>
      </c>
      <c r="B30" s="140" t="s">
        <v>1365</v>
      </c>
      <c r="C30" s="139"/>
    </row>
    <row r="31" spans="1:3">
      <c r="A31" s="137" t="s">
        <v>1381</v>
      </c>
      <c r="B31" s="140" t="s">
        <v>1367</v>
      </c>
      <c r="C31" s="139"/>
    </row>
    <row r="32" spans="1:3">
      <c r="A32" s="137" t="s">
        <v>1382</v>
      </c>
      <c r="B32" s="140" t="s">
        <v>1369</v>
      </c>
      <c r="C32" s="139"/>
    </row>
    <row r="33" spans="1:3">
      <c r="A33" s="137" t="s">
        <v>1383</v>
      </c>
      <c r="B33" s="140" t="s">
        <v>1373</v>
      </c>
      <c r="C33" s="143"/>
    </row>
    <row r="34" spans="1:3">
      <c r="A34" s="137" t="s">
        <v>1384</v>
      </c>
      <c r="B34" s="140" t="s">
        <v>1375</v>
      </c>
      <c r="C34" s="139"/>
    </row>
    <row r="35" spans="1:3">
      <c r="A35" s="137" t="s">
        <v>1385</v>
      </c>
      <c r="B35" s="140" t="s">
        <v>1377</v>
      </c>
      <c r="C35" s="143"/>
    </row>
    <row r="36" spans="1:3">
      <c r="A36" s="137" t="s">
        <v>1386</v>
      </c>
      <c r="B36" s="138" t="s">
        <v>1387</v>
      </c>
      <c r="C36" s="139">
        <f>SUM(C37:C39)</f>
        <v>12001</v>
      </c>
    </row>
    <row r="37" spans="1:3">
      <c r="A37" s="137" t="s">
        <v>1388</v>
      </c>
      <c r="B37" s="140" t="s">
        <v>1389</v>
      </c>
      <c r="C37" s="141">
        <v>11958</v>
      </c>
    </row>
    <row r="38" spans="1:3">
      <c r="A38" s="137" t="s">
        <v>1390</v>
      </c>
      <c r="B38" s="140" t="s">
        <v>1391</v>
      </c>
      <c r="C38" s="141">
        <v>43</v>
      </c>
    </row>
    <row r="39" spans="1:3">
      <c r="A39" s="137" t="s">
        <v>1392</v>
      </c>
      <c r="B39" s="140" t="s">
        <v>1393</v>
      </c>
      <c r="C39" s="139"/>
    </row>
    <row r="40" spans="1:3">
      <c r="A40" s="137" t="s">
        <v>1394</v>
      </c>
      <c r="B40" s="138" t="s">
        <v>1395</v>
      </c>
      <c r="C40" s="139">
        <f>SUM(C41:C42)</f>
        <v>0</v>
      </c>
    </row>
    <row r="41" spans="1:3">
      <c r="A41" s="137" t="s">
        <v>1396</v>
      </c>
      <c r="B41" s="140" t="s">
        <v>1397</v>
      </c>
      <c r="C41" s="143"/>
    </row>
    <row r="42" spans="1:3">
      <c r="A42" s="137" t="s">
        <v>1398</v>
      </c>
      <c r="B42" s="140" t="s">
        <v>1399</v>
      </c>
      <c r="C42" s="139"/>
    </row>
    <row r="43" spans="1:3">
      <c r="A43" s="137" t="s">
        <v>1400</v>
      </c>
      <c r="B43" s="138" t="s">
        <v>1401</v>
      </c>
      <c r="C43" s="139">
        <f>SUM(C44:C46)</f>
        <v>0</v>
      </c>
    </row>
    <row r="44" spans="1:3">
      <c r="A44" s="137" t="s">
        <v>1402</v>
      </c>
      <c r="B44" s="140" t="s">
        <v>1403</v>
      </c>
      <c r="C44" s="143"/>
    </row>
    <row r="45" spans="1:3">
      <c r="A45" s="137" t="s">
        <v>1404</v>
      </c>
      <c r="B45" s="140" t="s">
        <v>1405</v>
      </c>
      <c r="C45" s="139"/>
    </row>
    <row r="46" spans="1:3">
      <c r="A46" s="137" t="s">
        <v>1406</v>
      </c>
      <c r="B46" s="140" t="s">
        <v>1407</v>
      </c>
      <c r="C46" s="143"/>
    </row>
    <row r="47" spans="1:3">
      <c r="A47" s="137" t="s">
        <v>1408</v>
      </c>
      <c r="B47" s="138" t="s">
        <v>1409</v>
      </c>
      <c r="C47" s="139">
        <f>SUM(C48:C49)</f>
        <v>0</v>
      </c>
    </row>
    <row r="48" spans="1:3">
      <c r="A48" s="137" t="s">
        <v>1410</v>
      </c>
      <c r="B48" s="140" t="s">
        <v>1411</v>
      </c>
      <c r="C48" s="139"/>
    </row>
    <row r="49" spans="1:3">
      <c r="A49" s="137" t="s">
        <v>1412</v>
      </c>
      <c r="B49" s="140" t="s">
        <v>1413</v>
      </c>
      <c r="C49" s="139"/>
    </row>
    <row r="50" spans="1:3">
      <c r="A50" s="137" t="s">
        <v>1414</v>
      </c>
      <c r="B50" s="138" t="s">
        <v>1415</v>
      </c>
      <c r="C50" s="139">
        <f>SUM(C51:C55)</f>
        <v>599</v>
      </c>
    </row>
    <row r="51" spans="1:3">
      <c r="A51" s="137" t="s">
        <v>1416</v>
      </c>
      <c r="B51" s="140" t="s">
        <v>1417</v>
      </c>
      <c r="C51" s="143"/>
    </row>
    <row r="52" spans="1:3">
      <c r="A52" s="137" t="s">
        <v>1418</v>
      </c>
      <c r="B52" s="140" t="s">
        <v>1419</v>
      </c>
      <c r="C52" s="143"/>
    </row>
    <row r="53" spans="1:3">
      <c r="A53" s="137" t="s">
        <v>1420</v>
      </c>
      <c r="B53" s="140" t="s">
        <v>1421</v>
      </c>
      <c r="C53" s="139"/>
    </row>
    <row r="54" spans="1:3">
      <c r="A54" s="137" t="s">
        <v>1422</v>
      </c>
      <c r="B54" s="140" t="s">
        <v>1423</v>
      </c>
      <c r="C54" s="141">
        <v>599</v>
      </c>
    </row>
    <row r="55" spans="1:3">
      <c r="A55" s="137" t="s">
        <v>1424</v>
      </c>
      <c r="B55" s="140" t="s">
        <v>1425</v>
      </c>
      <c r="C55" s="143"/>
    </row>
    <row r="56" spans="1:3">
      <c r="A56" s="137" t="s">
        <v>1426</v>
      </c>
      <c r="B56" s="138" t="s">
        <v>1427</v>
      </c>
      <c r="C56" s="139">
        <f>SUM(C57:C58)</f>
        <v>0</v>
      </c>
    </row>
    <row r="57" spans="1:3">
      <c r="A57" s="137" t="s">
        <v>1428</v>
      </c>
      <c r="B57" s="140" t="s">
        <v>1429</v>
      </c>
      <c r="C57" s="139"/>
    </row>
    <row r="58" spans="1:3">
      <c r="A58" s="137" t="s">
        <v>1430</v>
      </c>
      <c r="B58" s="140" t="s">
        <v>557</v>
      </c>
      <c r="C58" s="139"/>
    </row>
    <row r="59" spans="1:3">
      <c r="A59" s="137" t="s">
        <v>1431</v>
      </c>
      <c r="B59" s="138" t="s">
        <v>1432</v>
      </c>
      <c r="C59" s="139">
        <f>SUM(C60:C63)</f>
        <v>0</v>
      </c>
    </row>
    <row r="60" spans="1:3">
      <c r="A60" s="137" t="s">
        <v>1433</v>
      </c>
      <c r="B60" s="140" t="s">
        <v>1434</v>
      </c>
      <c r="C60" s="143"/>
    </row>
    <row r="61" spans="1:3">
      <c r="A61" s="137" t="s">
        <v>1435</v>
      </c>
      <c r="B61" s="140" t="s">
        <v>1436</v>
      </c>
      <c r="C61" s="139"/>
    </row>
    <row r="62" spans="1:3">
      <c r="A62" s="137" t="s">
        <v>1437</v>
      </c>
      <c r="B62" s="140" t="s">
        <v>1438</v>
      </c>
      <c r="C62" s="139"/>
    </row>
    <row r="63" spans="1:3">
      <c r="A63" s="137" t="s">
        <v>1439</v>
      </c>
      <c r="B63" s="140" t="s">
        <v>1440</v>
      </c>
      <c r="C63" s="139"/>
    </row>
    <row r="64" spans="1:3">
      <c r="A64" s="137" t="s">
        <v>1441</v>
      </c>
      <c r="B64" s="138" t="s">
        <v>1442</v>
      </c>
      <c r="C64" s="139">
        <v>0</v>
      </c>
    </row>
    <row r="65" spans="1:3">
      <c r="A65" s="137" t="s">
        <v>1443</v>
      </c>
      <c r="B65" s="140" t="s">
        <v>1444</v>
      </c>
      <c r="C65" s="139"/>
    </row>
    <row r="66" spans="1:3">
      <c r="A66" s="137" t="s">
        <v>1445</v>
      </c>
      <c r="B66" s="140" t="s">
        <v>1446</v>
      </c>
      <c r="C66" s="139"/>
    </row>
    <row r="67" spans="1:3">
      <c r="A67" s="137" t="s">
        <v>1447</v>
      </c>
      <c r="B67" s="140" t="s">
        <v>1448</v>
      </c>
      <c r="C67" s="139"/>
    </row>
    <row r="68" spans="1:3">
      <c r="A68" s="137" t="s">
        <v>1449</v>
      </c>
      <c r="B68" s="140" t="s">
        <v>1450</v>
      </c>
      <c r="C68" s="139"/>
    </row>
  </sheetData>
  <mergeCells count="1">
    <mergeCell ref="A2:C2"/>
  </mergeCells>
  <pageMargins left="0.707638888888889" right="0.707638888888889" top="0.747916666666667" bottom="0.747916666666667" header="0.313888888888889" footer="0.313888888888889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D10"/>
  <sheetViews>
    <sheetView workbookViewId="0">
      <selection activeCell="H11" sqref="H11"/>
    </sheetView>
  </sheetViews>
  <sheetFormatPr defaultColWidth="9" defaultRowHeight="14.25" outlineLevelCol="3"/>
  <cols>
    <col min="1" max="1" width="42.625" customWidth="1"/>
    <col min="2" max="2" width="24" customWidth="1"/>
    <col min="3" max="3" width="24.5" customWidth="1"/>
    <col min="4" max="4" width="26.625" customWidth="1"/>
    <col min="257" max="257" width="36.5" customWidth="1"/>
    <col min="258" max="258" width="18.75" customWidth="1"/>
    <col min="259" max="259" width="17.5" customWidth="1"/>
    <col min="260" max="260" width="15.5" customWidth="1"/>
    <col min="513" max="513" width="36.5" customWidth="1"/>
    <col min="514" max="514" width="18.75" customWidth="1"/>
    <col min="515" max="515" width="17.5" customWidth="1"/>
    <col min="516" max="516" width="15.5" customWidth="1"/>
    <col min="769" max="769" width="36.5" customWidth="1"/>
    <col min="770" max="770" width="18.75" customWidth="1"/>
    <col min="771" max="771" width="17.5" customWidth="1"/>
    <col min="772" max="772" width="15.5" customWidth="1"/>
    <col min="1025" max="1025" width="36.5" customWidth="1"/>
    <col min="1026" max="1026" width="18.75" customWidth="1"/>
    <col min="1027" max="1027" width="17.5" customWidth="1"/>
    <col min="1028" max="1028" width="15.5" customWidth="1"/>
    <col min="1281" max="1281" width="36.5" customWidth="1"/>
    <col min="1282" max="1282" width="18.75" customWidth="1"/>
    <col min="1283" max="1283" width="17.5" customWidth="1"/>
    <col min="1284" max="1284" width="15.5" customWidth="1"/>
    <col min="1537" max="1537" width="36.5" customWidth="1"/>
    <col min="1538" max="1538" width="18.75" customWidth="1"/>
    <col min="1539" max="1539" width="17.5" customWidth="1"/>
    <col min="1540" max="1540" width="15.5" customWidth="1"/>
    <col min="1793" max="1793" width="36.5" customWidth="1"/>
    <col min="1794" max="1794" width="18.75" customWidth="1"/>
    <col min="1795" max="1795" width="17.5" customWidth="1"/>
    <col min="1796" max="1796" width="15.5" customWidth="1"/>
    <col min="2049" max="2049" width="36.5" customWidth="1"/>
    <col min="2050" max="2050" width="18.75" customWidth="1"/>
    <col min="2051" max="2051" width="17.5" customWidth="1"/>
    <col min="2052" max="2052" width="15.5" customWidth="1"/>
    <col min="2305" max="2305" width="36.5" customWidth="1"/>
    <col min="2306" max="2306" width="18.75" customWidth="1"/>
    <col min="2307" max="2307" width="17.5" customWidth="1"/>
    <col min="2308" max="2308" width="15.5" customWidth="1"/>
    <col min="2561" max="2561" width="36.5" customWidth="1"/>
    <col min="2562" max="2562" width="18.75" customWidth="1"/>
    <col min="2563" max="2563" width="17.5" customWidth="1"/>
    <col min="2564" max="2564" width="15.5" customWidth="1"/>
    <col min="2817" max="2817" width="36.5" customWidth="1"/>
    <col min="2818" max="2818" width="18.75" customWidth="1"/>
    <col min="2819" max="2819" width="17.5" customWidth="1"/>
    <col min="2820" max="2820" width="15.5" customWidth="1"/>
    <col min="3073" max="3073" width="36.5" customWidth="1"/>
    <col min="3074" max="3074" width="18.75" customWidth="1"/>
    <col min="3075" max="3075" width="17.5" customWidth="1"/>
    <col min="3076" max="3076" width="15.5" customWidth="1"/>
    <col min="3329" max="3329" width="36.5" customWidth="1"/>
    <col min="3330" max="3330" width="18.75" customWidth="1"/>
    <col min="3331" max="3331" width="17.5" customWidth="1"/>
    <col min="3332" max="3332" width="15.5" customWidth="1"/>
    <col min="3585" max="3585" width="36.5" customWidth="1"/>
    <col min="3586" max="3586" width="18.75" customWidth="1"/>
    <col min="3587" max="3587" width="17.5" customWidth="1"/>
    <col min="3588" max="3588" width="15.5" customWidth="1"/>
    <col min="3841" max="3841" width="36.5" customWidth="1"/>
    <col min="3842" max="3842" width="18.75" customWidth="1"/>
    <col min="3843" max="3843" width="17.5" customWidth="1"/>
    <col min="3844" max="3844" width="15.5" customWidth="1"/>
    <col min="4097" max="4097" width="36.5" customWidth="1"/>
    <col min="4098" max="4098" width="18.75" customWidth="1"/>
    <col min="4099" max="4099" width="17.5" customWidth="1"/>
    <col min="4100" max="4100" width="15.5" customWidth="1"/>
    <col min="4353" max="4353" width="36.5" customWidth="1"/>
    <col min="4354" max="4354" width="18.75" customWidth="1"/>
    <col min="4355" max="4355" width="17.5" customWidth="1"/>
    <col min="4356" max="4356" width="15.5" customWidth="1"/>
    <col min="4609" max="4609" width="36.5" customWidth="1"/>
    <col min="4610" max="4610" width="18.75" customWidth="1"/>
    <col min="4611" max="4611" width="17.5" customWidth="1"/>
    <col min="4612" max="4612" width="15.5" customWidth="1"/>
    <col min="4865" max="4865" width="36.5" customWidth="1"/>
    <col min="4866" max="4866" width="18.75" customWidth="1"/>
    <col min="4867" max="4867" width="17.5" customWidth="1"/>
    <col min="4868" max="4868" width="15.5" customWidth="1"/>
    <col min="5121" max="5121" width="36.5" customWidth="1"/>
    <col min="5122" max="5122" width="18.75" customWidth="1"/>
    <col min="5123" max="5123" width="17.5" customWidth="1"/>
    <col min="5124" max="5124" width="15.5" customWidth="1"/>
    <col min="5377" max="5377" width="36.5" customWidth="1"/>
    <col min="5378" max="5378" width="18.75" customWidth="1"/>
    <col min="5379" max="5379" width="17.5" customWidth="1"/>
    <col min="5380" max="5380" width="15.5" customWidth="1"/>
    <col min="5633" max="5633" width="36.5" customWidth="1"/>
    <col min="5634" max="5634" width="18.75" customWidth="1"/>
    <col min="5635" max="5635" width="17.5" customWidth="1"/>
    <col min="5636" max="5636" width="15.5" customWidth="1"/>
    <col min="5889" max="5889" width="36.5" customWidth="1"/>
    <col min="5890" max="5890" width="18.75" customWidth="1"/>
    <col min="5891" max="5891" width="17.5" customWidth="1"/>
    <col min="5892" max="5892" width="15.5" customWidth="1"/>
    <col min="6145" max="6145" width="36.5" customWidth="1"/>
    <col min="6146" max="6146" width="18.75" customWidth="1"/>
    <col min="6147" max="6147" width="17.5" customWidth="1"/>
    <col min="6148" max="6148" width="15.5" customWidth="1"/>
    <col min="6401" max="6401" width="36.5" customWidth="1"/>
    <col min="6402" max="6402" width="18.75" customWidth="1"/>
    <col min="6403" max="6403" width="17.5" customWidth="1"/>
    <col min="6404" max="6404" width="15.5" customWidth="1"/>
    <col min="6657" max="6657" width="36.5" customWidth="1"/>
    <col min="6658" max="6658" width="18.75" customWidth="1"/>
    <col min="6659" max="6659" width="17.5" customWidth="1"/>
    <col min="6660" max="6660" width="15.5" customWidth="1"/>
    <col min="6913" max="6913" width="36.5" customWidth="1"/>
    <col min="6914" max="6914" width="18.75" customWidth="1"/>
    <col min="6915" max="6915" width="17.5" customWidth="1"/>
    <col min="6916" max="6916" width="15.5" customWidth="1"/>
    <col min="7169" max="7169" width="36.5" customWidth="1"/>
    <col min="7170" max="7170" width="18.75" customWidth="1"/>
    <col min="7171" max="7171" width="17.5" customWidth="1"/>
    <col min="7172" max="7172" width="15.5" customWidth="1"/>
    <col min="7425" max="7425" width="36.5" customWidth="1"/>
    <col min="7426" max="7426" width="18.75" customWidth="1"/>
    <col min="7427" max="7427" width="17.5" customWidth="1"/>
    <col min="7428" max="7428" width="15.5" customWidth="1"/>
    <col min="7681" max="7681" width="36.5" customWidth="1"/>
    <col min="7682" max="7682" width="18.75" customWidth="1"/>
    <col min="7683" max="7683" width="17.5" customWidth="1"/>
    <col min="7684" max="7684" width="15.5" customWidth="1"/>
    <col min="7937" max="7937" width="36.5" customWidth="1"/>
    <col min="7938" max="7938" width="18.75" customWidth="1"/>
    <col min="7939" max="7939" width="17.5" customWidth="1"/>
    <col min="7940" max="7940" width="15.5" customWidth="1"/>
    <col min="8193" max="8193" width="36.5" customWidth="1"/>
    <col min="8194" max="8194" width="18.75" customWidth="1"/>
    <col min="8195" max="8195" width="17.5" customWidth="1"/>
    <col min="8196" max="8196" width="15.5" customWidth="1"/>
    <col min="8449" max="8449" width="36.5" customWidth="1"/>
    <col min="8450" max="8450" width="18.75" customWidth="1"/>
    <col min="8451" max="8451" width="17.5" customWidth="1"/>
    <col min="8452" max="8452" width="15.5" customWidth="1"/>
    <col min="8705" max="8705" width="36.5" customWidth="1"/>
    <col min="8706" max="8706" width="18.75" customWidth="1"/>
    <col min="8707" max="8707" width="17.5" customWidth="1"/>
    <col min="8708" max="8708" width="15.5" customWidth="1"/>
    <col min="8961" max="8961" width="36.5" customWidth="1"/>
    <col min="8962" max="8962" width="18.75" customWidth="1"/>
    <col min="8963" max="8963" width="17.5" customWidth="1"/>
    <col min="8964" max="8964" width="15.5" customWidth="1"/>
    <col min="9217" max="9217" width="36.5" customWidth="1"/>
    <col min="9218" max="9218" width="18.75" customWidth="1"/>
    <col min="9219" max="9219" width="17.5" customWidth="1"/>
    <col min="9220" max="9220" width="15.5" customWidth="1"/>
    <col min="9473" max="9473" width="36.5" customWidth="1"/>
    <col min="9474" max="9474" width="18.75" customWidth="1"/>
    <col min="9475" max="9475" width="17.5" customWidth="1"/>
    <col min="9476" max="9476" width="15.5" customWidth="1"/>
    <col min="9729" max="9729" width="36.5" customWidth="1"/>
    <col min="9730" max="9730" width="18.75" customWidth="1"/>
    <col min="9731" max="9731" width="17.5" customWidth="1"/>
    <col min="9732" max="9732" width="15.5" customWidth="1"/>
    <col min="9985" max="9985" width="36.5" customWidth="1"/>
    <col min="9986" max="9986" width="18.75" customWidth="1"/>
    <col min="9987" max="9987" width="17.5" customWidth="1"/>
    <col min="9988" max="9988" width="15.5" customWidth="1"/>
    <col min="10241" max="10241" width="36.5" customWidth="1"/>
    <col min="10242" max="10242" width="18.75" customWidth="1"/>
    <col min="10243" max="10243" width="17.5" customWidth="1"/>
    <col min="10244" max="10244" width="15.5" customWidth="1"/>
    <col min="10497" max="10497" width="36.5" customWidth="1"/>
    <col min="10498" max="10498" width="18.75" customWidth="1"/>
    <col min="10499" max="10499" width="17.5" customWidth="1"/>
    <col min="10500" max="10500" width="15.5" customWidth="1"/>
    <col min="10753" max="10753" width="36.5" customWidth="1"/>
    <col min="10754" max="10754" width="18.75" customWidth="1"/>
    <col min="10755" max="10755" width="17.5" customWidth="1"/>
    <col min="10756" max="10756" width="15.5" customWidth="1"/>
    <col min="11009" max="11009" width="36.5" customWidth="1"/>
    <col min="11010" max="11010" width="18.75" customWidth="1"/>
    <col min="11011" max="11011" width="17.5" customWidth="1"/>
    <col min="11012" max="11012" width="15.5" customWidth="1"/>
    <col min="11265" max="11265" width="36.5" customWidth="1"/>
    <col min="11266" max="11266" width="18.75" customWidth="1"/>
    <col min="11267" max="11267" width="17.5" customWidth="1"/>
    <col min="11268" max="11268" width="15.5" customWidth="1"/>
    <col min="11521" max="11521" width="36.5" customWidth="1"/>
    <col min="11522" max="11522" width="18.75" customWidth="1"/>
    <col min="11523" max="11523" width="17.5" customWidth="1"/>
    <col min="11524" max="11524" width="15.5" customWidth="1"/>
    <col min="11777" max="11777" width="36.5" customWidth="1"/>
    <col min="11778" max="11778" width="18.75" customWidth="1"/>
    <col min="11779" max="11779" width="17.5" customWidth="1"/>
    <col min="11780" max="11780" width="15.5" customWidth="1"/>
    <col min="12033" max="12033" width="36.5" customWidth="1"/>
    <col min="12034" max="12034" width="18.75" customWidth="1"/>
    <col min="12035" max="12035" width="17.5" customWidth="1"/>
    <col min="12036" max="12036" width="15.5" customWidth="1"/>
    <col min="12289" max="12289" width="36.5" customWidth="1"/>
    <col min="12290" max="12290" width="18.75" customWidth="1"/>
    <col min="12291" max="12291" width="17.5" customWidth="1"/>
    <col min="12292" max="12292" width="15.5" customWidth="1"/>
    <col min="12545" max="12545" width="36.5" customWidth="1"/>
    <col min="12546" max="12546" width="18.75" customWidth="1"/>
    <col min="12547" max="12547" width="17.5" customWidth="1"/>
    <col min="12548" max="12548" width="15.5" customWidth="1"/>
    <col min="12801" max="12801" width="36.5" customWidth="1"/>
    <col min="12802" max="12802" width="18.75" customWidth="1"/>
    <col min="12803" max="12803" width="17.5" customWidth="1"/>
    <col min="12804" max="12804" width="15.5" customWidth="1"/>
    <col min="13057" max="13057" width="36.5" customWidth="1"/>
    <col min="13058" max="13058" width="18.75" customWidth="1"/>
    <col min="13059" max="13059" width="17.5" customWidth="1"/>
    <col min="13060" max="13060" width="15.5" customWidth="1"/>
    <col min="13313" max="13313" width="36.5" customWidth="1"/>
    <col min="13314" max="13314" width="18.75" customWidth="1"/>
    <col min="13315" max="13315" width="17.5" customWidth="1"/>
    <col min="13316" max="13316" width="15.5" customWidth="1"/>
    <col min="13569" max="13569" width="36.5" customWidth="1"/>
    <col min="13570" max="13570" width="18.75" customWidth="1"/>
    <col min="13571" max="13571" width="17.5" customWidth="1"/>
    <col min="13572" max="13572" width="15.5" customWidth="1"/>
    <col min="13825" max="13825" width="36.5" customWidth="1"/>
    <col min="13826" max="13826" width="18.75" customWidth="1"/>
    <col min="13827" max="13827" width="17.5" customWidth="1"/>
    <col min="13828" max="13828" width="15.5" customWidth="1"/>
    <col min="14081" max="14081" width="36.5" customWidth="1"/>
    <col min="14082" max="14082" width="18.75" customWidth="1"/>
    <col min="14083" max="14083" width="17.5" customWidth="1"/>
    <col min="14084" max="14084" width="15.5" customWidth="1"/>
    <col min="14337" max="14337" width="36.5" customWidth="1"/>
    <col min="14338" max="14338" width="18.75" customWidth="1"/>
    <col min="14339" max="14339" width="17.5" customWidth="1"/>
    <col min="14340" max="14340" width="15.5" customWidth="1"/>
    <col min="14593" max="14593" width="36.5" customWidth="1"/>
    <col min="14594" max="14594" width="18.75" customWidth="1"/>
    <col min="14595" max="14595" width="17.5" customWidth="1"/>
    <col min="14596" max="14596" width="15.5" customWidth="1"/>
    <col min="14849" max="14849" width="36.5" customWidth="1"/>
    <col min="14850" max="14850" width="18.75" customWidth="1"/>
    <col min="14851" max="14851" width="17.5" customWidth="1"/>
    <col min="14852" max="14852" width="15.5" customWidth="1"/>
    <col min="15105" max="15105" width="36.5" customWidth="1"/>
    <col min="15106" max="15106" width="18.75" customWidth="1"/>
    <col min="15107" max="15107" width="17.5" customWidth="1"/>
    <col min="15108" max="15108" width="15.5" customWidth="1"/>
    <col min="15361" max="15361" width="36.5" customWidth="1"/>
    <col min="15362" max="15362" width="18.75" customWidth="1"/>
    <col min="15363" max="15363" width="17.5" customWidth="1"/>
    <col min="15364" max="15364" width="15.5" customWidth="1"/>
    <col min="15617" max="15617" width="36.5" customWidth="1"/>
    <col min="15618" max="15618" width="18.75" customWidth="1"/>
    <col min="15619" max="15619" width="17.5" customWidth="1"/>
    <col min="15620" max="15620" width="15.5" customWidth="1"/>
    <col min="15873" max="15873" width="36.5" customWidth="1"/>
    <col min="15874" max="15874" width="18.75" customWidth="1"/>
    <col min="15875" max="15875" width="17.5" customWidth="1"/>
    <col min="15876" max="15876" width="15.5" customWidth="1"/>
    <col min="16129" max="16129" width="36.5" customWidth="1"/>
    <col min="16130" max="16130" width="18.75" customWidth="1"/>
    <col min="16131" max="16131" width="17.5" customWidth="1"/>
    <col min="16132" max="16132" width="15.5" customWidth="1"/>
  </cols>
  <sheetData>
    <row r="2" ht="63.75" customHeight="1" spans="1:4">
      <c r="A2" s="127" t="s">
        <v>1451</v>
      </c>
      <c r="B2" s="127"/>
      <c r="C2" s="127"/>
      <c r="D2" s="127"/>
    </row>
    <row r="3" ht="27.75" customHeight="1" spans="2:4">
      <c r="B3" s="128" t="s">
        <v>2</v>
      </c>
      <c r="C3" s="128"/>
      <c r="D3" s="128"/>
    </row>
    <row r="4" ht="30" customHeight="1" spans="1:4">
      <c r="A4" s="129" t="s">
        <v>155</v>
      </c>
      <c r="B4" s="129" t="s">
        <v>1452</v>
      </c>
      <c r="C4" s="129" t="s">
        <v>1453</v>
      </c>
      <c r="D4" s="129" t="s">
        <v>1454</v>
      </c>
    </row>
    <row r="5" ht="30" customHeight="1" spans="1:4">
      <c r="A5" s="130" t="s">
        <v>76</v>
      </c>
      <c r="B5" s="131">
        <f>B6+B7+B8</f>
        <v>9</v>
      </c>
      <c r="C5" s="131">
        <f>SUM(C6:C8)</f>
        <v>14</v>
      </c>
      <c r="D5" s="132">
        <f>(C5/B5-1)*100</f>
        <v>55.5555555555556</v>
      </c>
    </row>
    <row r="6" ht="30" customHeight="1" spans="1:4">
      <c r="A6" s="130" t="s">
        <v>1455</v>
      </c>
      <c r="B6" s="131">
        <v>0</v>
      </c>
      <c r="C6" s="133">
        <v>6</v>
      </c>
      <c r="D6" s="132"/>
    </row>
    <row r="7" ht="30" customHeight="1" spans="1:4">
      <c r="A7" s="130" t="s">
        <v>1456</v>
      </c>
      <c r="B7" s="131">
        <v>5</v>
      </c>
      <c r="C7" s="131">
        <v>4</v>
      </c>
      <c r="D7" s="132">
        <f>(C7/B7-1)*100</f>
        <v>-20</v>
      </c>
    </row>
    <row r="8" ht="30" customHeight="1" spans="1:4">
      <c r="A8" s="130" t="s">
        <v>1457</v>
      </c>
      <c r="B8" s="131">
        <v>4</v>
      </c>
      <c r="C8" s="131">
        <v>4</v>
      </c>
      <c r="D8" s="132">
        <f>(C8/B8-1)*100</f>
        <v>0</v>
      </c>
    </row>
    <row r="9" ht="30" customHeight="1" spans="1:4">
      <c r="A9" s="130" t="s">
        <v>1458</v>
      </c>
      <c r="B9" s="131">
        <v>4</v>
      </c>
      <c r="C9" s="131">
        <v>4</v>
      </c>
      <c r="D9" s="132">
        <f>(C9/B9-1)*100</f>
        <v>0</v>
      </c>
    </row>
    <row r="10" ht="30" customHeight="1" spans="1:4">
      <c r="A10" s="130" t="s">
        <v>1459</v>
      </c>
      <c r="B10" s="130"/>
      <c r="C10" s="130"/>
      <c r="D10" s="132"/>
    </row>
  </sheetData>
  <mergeCells count="2">
    <mergeCell ref="A2:D2"/>
    <mergeCell ref="B3:D3"/>
  </mergeCells>
  <pageMargins left="0.707638888888889" right="0.707638888888889" top="0.747916666666667" bottom="0.747916666666667" header="0.313888888888889" footer="0.313888888888889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1"/>
  </sheetPr>
  <dimension ref="A1:E15"/>
  <sheetViews>
    <sheetView topLeftCell="B1" workbookViewId="0">
      <selection activeCell="D6" sqref="D6:D12"/>
    </sheetView>
  </sheetViews>
  <sheetFormatPr defaultColWidth="9" defaultRowHeight="15.75" outlineLevelCol="4"/>
  <cols>
    <col min="1" max="1" width="20.5" style="102" hidden="1" customWidth="1"/>
    <col min="2" max="2" width="60.25" style="102" customWidth="1"/>
    <col min="3" max="3" width="18" style="103" customWidth="1"/>
    <col min="4" max="4" width="22.5" style="102" customWidth="1"/>
    <col min="5" max="5" width="27.875" style="102" customWidth="1"/>
    <col min="6" max="16384" width="9" style="102"/>
  </cols>
  <sheetData>
    <row r="1" ht="24.75" customHeight="1" spans="2:2">
      <c r="B1" s="104"/>
    </row>
    <row r="2" ht="30.75" customHeight="1" spans="1:5">
      <c r="A2" s="105"/>
      <c r="B2" s="106" t="s">
        <v>1460</v>
      </c>
      <c r="C2" s="106"/>
      <c r="D2" s="106"/>
      <c r="E2" s="106"/>
    </row>
    <row r="3" ht="16.5" customHeight="1" spans="1:5">
      <c r="A3" s="107"/>
      <c r="B3" s="107"/>
      <c r="C3" s="108"/>
      <c r="D3" s="107"/>
      <c r="E3" s="109" t="s">
        <v>2</v>
      </c>
    </row>
    <row r="4" ht="32.25" customHeight="1" spans="1:5">
      <c r="A4" s="110" t="s">
        <v>1461</v>
      </c>
      <c r="B4" s="111" t="s">
        <v>1462</v>
      </c>
      <c r="C4" s="111" t="s">
        <v>1463</v>
      </c>
      <c r="D4" s="112" t="s">
        <v>1464</v>
      </c>
      <c r="E4" s="111" t="s">
        <v>1465</v>
      </c>
    </row>
    <row r="5" ht="23.25" customHeight="1" spans="1:5">
      <c r="A5" s="113"/>
      <c r="B5" s="114" t="s">
        <v>76</v>
      </c>
      <c r="C5" s="115"/>
      <c r="D5" s="116">
        <f>SUM(D6:D15)</f>
        <v>5088.2</v>
      </c>
      <c r="E5" s="117"/>
    </row>
    <row r="6" s="100" customFormat="1" ht="26.25" customHeight="1" spans="2:5">
      <c r="B6" s="118" t="s">
        <v>1466</v>
      </c>
      <c r="C6" s="119">
        <v>2081901</v>
      </c>
      <c r="D6" s="119">
        <v>82</v>
      </c>
      <c r="E6" s="120" t="s">
        <v>1467</v>
      </c>
    </row>
    <row r="7" s="100" customFormat="1" ht="26.25" customHeight="1" spans="2:5">
      <c r="B7" s="118" t="s">
        <v>1468</v>
      </c>
      <c r="C7" s="119">
        <v>2120399</v>
      </c>
      <c r="D7" s="119">
        <v>707</v>
      </c>
      <c r="E7" s="120" t="s">
        <v>1469</v>
      </c>
    </row>
    <row r="8" s="100" customFormat="1" ht="26.25" customHeight="1" spans="2:5">
      <c r="B8" s="118" t="s">
        <v>1470</v>
      </c>
      <c r="C8" s="119">
        <v>20807</v>
      </c>
      <c r="D8" s="119">
        <v>328</v>
      </c>
      <c r="E8" s="120" t="s">
        <v>1471</v>
      </c>
    </row>
    <row r="9" s="100" customFormat="1" ht="26.25" customHeight="1" spans="2:5">
      <c r="B9" s="118" t="s">
        <v>1472</v>
      </c>
      <c r="C9" s="121">
        <v>205</v>
      </c>
      <c r="D9" s="119">
        <v>3220</v>
      </c>
      <c r="E9" s="120" t="s">
        <v>1473</v>
      </c>
    </row>
    <row r="10" s="100" customFormat="1" ht="26.25" customHeight="1" spans="2:5">
      <c r="B10" s="118" t="s">
        <v>1474</v>
      </c>
      <c r="C10" s="122">
        <v>2081107</v>
      </c>
      <c r="D10" s="119">
        <v>13</v>
      </c>
      <c r="E10" s="120" t="s">
        <v>1475</v>
      </c>
    </row>
    <row r="11" s="100" customFormat="1" ht="26.25" customHeight="1" spans="2:5">
      <c r="B11" s="118" t="s">
        <v>1476</v>
      </c>
      <c r="C11" s="122">
        <v>2081901</v>
      </c>
      <c r="D11" s="119">
        <v>28</v>
      </c>
      <c r="E11" s="120" t="s">
        <v>1477</v>
      </c>
    </row>
    <row r="12" s="100" customFormat="1" ht="26.25" customHeight="1" spans="2:5">
      <c r="B12" s="118" t="s">
        <v>1478</v>
      </c>
      <c r="C12" s="122">
        <v>2101301</v>
      </c>
      <c r="D12" s="119">
        <v>37</v>
      </c>
      <c r="E12" s="120" t="s">
        <v>1479</v>
      </c>
    </row>
    <row r="13" s="100" customFormat="1" ht="26.25" customHeight="1" spans="2:5">
      <c r="B13" s="118" t="s">
        <v>1480</v>
      </c>
      <c r="C13" s="122">
        <v>2080903</v>
      </c>
      <c r="D13" s="119">
        <v>8.2</v>
      </c>
      <c r="E13" s="120" t="s">
        <v>1481</v>
      </c>
    </row>
    <row r="14" s="101" customFormat="1" ht="32.1" customHeight="1" spans="2:5">
      <c r="B14" s="118" t="s">
        <v>1482</v>
      </c>
      <c r="C14" s="122">
        <v>2080805</v>
      </c>
      <c r="D14" s="119">
        <v>665</v>
      </c>
      <c r="E14" s="120" t="s">
        <v>1483</v>
      </c>
    </row>
    <row r="15" s="101" customFormat="1" ht="32.1" customHeight="1" spans="2:5">
      <c r="B15" s="123"/>
      <c r="C15" s="124"/>
      <c r="D15" s="125"/>
      <c r="E15" s="126"/>
    </row>
  </sheetData>
  <autoFilter xmlns:etc="http://www.wps.cn/officeDocument/2017/etCustomData" ref="A5:E15" etc:filterBottomFollowUsedRange="0">
    <extLst/>
  </autoFilter>
  <mergeCells count="1">
    <mergeCell ref="B2:E2"/>
  </mergeCells>
  <dataValidations count="1">
    <dataValidation type="list" allowBlank="1" showInputMessage="1" showErrorMessage="1" sqref="A3">
      <formula1>#REF!</formula1>
    </dataValidation>
  </dataValidations>
  <printOptions horizontalCentered="1"/>
  <pageMargins left="0.707638888888889" right="0.707638888888889" top="0.747916666666667" bottom="0.747916666666667" header="0.313888888888889" footer="0.313888888888889"/>
  <pageSetup paperSize="9" scale="95" fitToWidth="0" fitToHeight="0" orientation="landscape"/>
  <headerFooter alignWithMargins="0">
    <oddFooter>&amp;C第 &amp;P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"/>
  <sheetViews>
    <sheetView workbookViewId="0">
      <selection activeCell="M8" sqref="M8"/>
    </sheetView>
  </sheetViews>
  <sheetFormatPr defaultColWidth="9" defaultRowHeight="33" customHeight="1" outlineLevelRow="7"/>
  <cols>
    <col min="1" max="1" width="21.125" customWidth="1"/>
    <col min="2" max="2" width="6.125" customWidth="1"/>
    <col min="3" max="3" width="6.375" customWidth="1"/>
    <col min="4" max="4" width="8" customWidth="1"/>
    <col min="5" max="5" width="8.75" customWidth="1"/>
    <col min="6" max="6" width="8.625" customWidth="1"/>
    <col min="7" max="7" width="43.25" customWidth="1"/>
    <col min="8" max="8" width="6.375" customWidth="1"/>
    <col min="9" max="9" width="8" customWidth="1"/>
    <col min="10" max="10" width="5.625" customWidth="1"/>
    <col min="11" max="11" width="7" customWidth="1"/>
  </cols>
  <sheetData>
    <row r="1" s="68" customFormat="1" customHeight="1" spans="1:11">
      <c r="A1" s="70" t="s">
        <v>1484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="68" customFormat="1" customHeight="1" spans="1:11">
      <c r="A2" s="71"/>
      <c r="B2" s="72"/>
      <c r="C2" s="71"/>
      <c r="D2" s="73"/>
      <c r="E2" s="74"/>
      <c r="F2" s="74"/>
      <c r="G2" s="74"/>
      <c r="H2" s="75"/>
      <c r="I2" s="95" t="s">
        <v>1485</v>
      </c>
      <c r="J2" s="95"/>
      <c r="K2" s="95"/>
    </row>
    <row r="3" s="68" customFormat="1" customHeight="1" spans="1:11">
      <c r="A3" s="76" t="s">
        <v>1486</v>
      </c>
      <c r="B3" s="77" t="s">
        <v>1487</v>
      </c>
      <c r="C3" s="78" t="s">
        <v>1488</v>
      </c>
      <c r="D3" s="79"/>
      <c r="E3" s="79"/>
      <c r="F3" s="80"/>
      <c r="G3" s="81" t="s">
        <v>1489</v>
      </c>
      <c r="H3" s="82" t="s">
        <v>1490</v>
      </c>
      <c r="I3" s="96" t="s">
        <v>1491</v>
      </c>
      <c r="J3" s="77" t="s">
        <v>1492</v>
      </c>
      <c r="K3" s="97" t="s">
        <v>1493</v>
      </c>
    </row>
    <row r="4" s="68" customFormat="1" customHeight="1" spans="1:11">
      <c r="A4" s="83"/>
      <c r="B4" s="77"/>
      <c r="C4" s="77" t="s">
        <v>1494</v>
      </c>
      <c r="D4" s="77" t="s">
        <v>1495</v>
      </c>
      <c r="E4" s="77" t="s">
        <v>1496</v>
      </c>
      <c r="F4" s="77" t="s">
        <v>1497</v>
      </c>
      <c r="G4" s="81"/>
      <c r="H4" s="84"/>
      <c r="I4" s="98"/>
      <c r="J4" s="77"/>
      <c r="K4" s="99"/>
    </row>
    <row r="5" s="68" customFormat="1" customHeight="1" spans="1:11">
      <c r="A5" s="85" t="s">
        <v>1498</v>
      </c>
      <c r="B5" s="86">
        <v>36765</v>
      </c>
      <c r="C5" s="86">
        <v>57000</v>
      </c>
      <c r="D5" s="86">
        <v>57000</v>
      </c>
      <c r="E5" s="86"/>
      <c r="F5" s="86"/>
      <c r="G5" s="87" t="s">
        <v>1179</v>
      </c>
      <c r="H5" s="88">
        <v>57000</v>
      </c>
      <c r="I5" s="88">
        <v>57000</v>
      </c>
      <c r="J5" s="88"/>
      <c r="K5" s="88"/>
    </row>
    <row r="6" s="68" customFormat="1" customHeight="1" spans="1:11">
      <c r="A6" s="89"/>
      <c r="B6" s="90"/>
      <c r="C6" s="88"/>
      <c r="D6" s="91"/>
      <c r="E6" s="91"/>
      <c r="F6" s="86"/>
      <c r="G6" s="89" t="s">
        <v>1499</v>
      </c>
      <c r="H6" s="88">
        <v>57000</v>
      </c>
      <c r="I6" s="88">
        <v>57000</v>
      </c>
      <c r="J6" s="88"/>
      <c r="K6" s="88"/>
    </row>
    <row r="7" s="69" customFormat="1" customHeight="1" spans="1:11">
      <c r="A7" s="92" t="s">
        <v>1500</v>
      </c>
      <c r="B7" s="86">
        <v>36765</v>
      </c>
      <c r="C7" s="86">
        <v>57000</v>
      </c>
      <c r="D7" s="86">
        <v>57000</v>
      </c>
      <c r="E7" s="86"/>
      <c r="F7" s="86"/>
      <c r="G7" s="92" t="s">
        <v>1501</v>
      </c>
      <c r="H7" s="88">
        <v>57000</v>
      </c>
      <c r="I7" s="88">
        <v>57000</v>
      </c>
      <c r="J7" s="88"/>
      <c r="K7" s="88"/>
    </row>
    <row r="8" s="68" customFormat="1" customHeight="1" spans="3:7">
      <c r="C8" s="93"/>
      <c r="D8" s="93"/>
      <c r="E8" s="93"/>
      <c r="F8" s="93"/>
      <c r="G8" s="94"/>
    </row>
  </sheetData>
  <mergeCells count="11">
    <mergeCell ref="A1:K1"/>
    <mergeCell ref="D2:G2"/>
    <mergeCell ref="I2:K2"/>
    <mergeCell ref="C3:F3"/>
    <mergeCell ref="A3:A4"/>
    <mergeCell ref="B3:B4"/>
    <mergeCell ref="G3:G4"/>
    <mergeCell ref="H3:H4"/>
    <mergeCell ref="I3:I4"/>
    <mergeCell ref="J3:J4"/>
    <mergeCell ref="K3:K4"/>
  </mergeCells>
  <pageMargins left="0.707638888888889" right="0.707638888888889" top="0.747916666666667" bottom="0.747916666666667" header="0.313888888888889" footer="0.313888888888889"/>
  <pageSetup paperSize="9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44" master="" otherUserPermission="visible"/>
  <rangeList sheetStid="42" master="" otherUserPermission="visible"/>
  <rangeList sheetStid="29" master="" otherUserPermission="visible"/>
  <rangeList sheetStid="39" master="" otherUserPermission="visible">
    <arrUserId title="区域20" rangeCreator="" othersAccessPermission="edit"/>
    <arrUserId title="区域19" rangeCreator="" othersAccessPermission="edit"/>
    <arrUserId title="区域18" rangeCreator="" othersAccessPermission="edit"/>
    <arrUserId title="区域17" rangeCreator="" othersAccessPermission="edit"/>
    <arrUserId title="区域16" rangeCreator="" othersAccessPermission="edit"/>
    <arrUserId title="区域15" rangeCreator="" othersAccessPermission="edit"/>
    <arrUserId title="区域14" rangeCreator="" othersAccessPermission="edit"/>
    <arrUserId title="区域13" rangeCreator="" othersAccessPermission="edit"/>
    <arrUserId title="区域12" rangeCreator="" othersAccessPermission="edit"/>
    <arrUserId title="区域11" rangeCreator="" othersAccessPermission="edit"/>
    <arrUserId title="区域10" rangeCreator="" othersAccessPermission="edit"/>
    <arrUserId title="区域9" rangeCreator="" othersAccessPermission="edit"/>
    <arrUserId title="区域8" rangeCreator="" othersAccessPermission="edit"/>
    <arrUserId title="区域7" rangeCreator="" othersAccessPermission="edit"/>
    <arrUserId title="区域6" rangeCreator="" othersAccessPermission="edit"/>
    <arrUserId title="区域5" rangeCreator="" othersAccessPermission="edit"/>
    <arrUserId title="区域4" rangeCreator="" othersAccessPermission="edit"/>
    <arrUserId title="区域3" rangeCreator="" othersAccessPermission="edit"/>
    <arrUserId title="区域2" rangeCreator="" othersAccessPermission="edit"/>
    <arrUserId title="区域1" rangeCreator="" othersAccessPermission="edit"/>
  </rangeList>
  <rangeList sheetStid="45" master="" otherUserPermission="visible">
    <arrUserId title="区域16" rangeCreator="" othersAccessPermission="edit"/>
    <arrUserId title="区域12" rangeCreator="" othersAccessPermission="edit"/>
    <arrUserId title="区域8" rangeCreator="" othersAccessPermission="edit"/>
    <arrUserId title="区域4" rangeCreator="" othersAccessPermission="edit"/>
  </rangeList>
  <rangeList sheetStid="37" master="" otherUserPermission="visible"/>
  <rangeList sheetStid="40" master="" otherUserPermission="visible"/>
  <rangeList sheetStid="17" master="" otherUserPermission="visible"/>
  <rangeList sheetStid="36" master="" otherUserPermission="visible"/>
  <rangeList sheetStid="46" master="" otherUserPermission="visible"/>
  <rangeList sheetStid="47" master="" otherUserPermission="visible"/>
  <rangeList sheetStid="48" master="" otherUserPermission="visible"/>
  <rangeList sheetStid="49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2025预算总表</vt:lpstr>
      <vt:lpstr>一般公共预算收入表</vt:lpstr>
      <vt:lpstr>一般公共预算支出表</vt:lpstr>
      <vt:lpstr>表二3 一般公共预算支出表</vt:lpstr>
      <vt:lpstr>一般公共预算支出明细表</vt:lpstr>
      <vt:lpstr>政府经济分类</vt:lpstr>
      <vt:lpstr>三公经费</vt:lpstr>
      <vt:lpstr>提前告知资金明细表 </vt:lpstr>
      <vt:lpstr>基金</vt:lpstr>
      <vt:lpstr>高新区直收</vt:lpstr>
      <vt:lpstr>高新区支分项</vt:lpstr>
      <vt:lpstr>高新区基金收入</vt:lpstr>
      <vt:lpstr>高新区基金支分项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微软中国</dc:creator>
  <cp:lastModifiedBy>dell</cp:lastModifiedBy>
  <dcterms:created xsi:type="dcterms:W3CDTF">2012-02-17T08:28:00Z</dcterms:created>
  <cp:lastPrinted>2018-05-23T00:43:00Z</cp:lastPrinted>
  <dcterms:modified xsi:type="dcterms:W3CDTF">2025-03-18T07:26:33Z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KSORubyTemplateID" linkTarget="0">
    <vt:lpwstr>14</vt:lpwstr>
  </property>
  <property fmtid="{D5CDD505-2E9C-101B-9397-08002B2CF9AE}" pid="4" name="ICV">
    <vt:lpwstr>C3DCC0F0F9ED472FA1491BFC591B12E0_13</vt:lpwstr>
  </property>
</Properties>
</file>