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24" firstSheet="10" activeTab="10"/>
  </bookViews>
  <sheets>
    <sheet name="预算收支总表" sheetId="1" r:id="rId1"/>
    <sheet name="一般公共预算本级收入表" sheetId="42" r:id="rId2"/>
    <sheet name="一般公共预算本级支出表" sheetId="29" r:id="rId3"/>
    <sheet name="表二3 一般公共预算支出表" sheetId="39" state="hidden" r:id="rId4"/>
    <sheet name="一般公共预算本级支出明细表" sheetId="41" r:id="rId5"/>
    <sheet name="一般公共预算本级基本支出表" sheetId="37" r:id="rId6"/>
    <sheet name="“三公”经费预算财政拨款情况统计表" sheetId="40" r:id="rId7"/>
    <sheet name="一般公共预算税收返还和转移支付表" sheetId="43" r:id="rId8"/>
    <sheet name="政府一般债务限额和余额情况表" sheetId="44" r:id="rId9"/>
    <sheet name="提前告知资金明细表 " sheetId="17" r:id="rId10"/>
    <sheet name="政府性基金收入表" sheetId="36" r:id="rId11"/>
    <sheet name="政府性基金支出表" sheetId="47" r:id="rId12"/>
    <sheet name="本级政府性基金支出表" sheetId="49" r:id="rId13"/>
    <sheet name="政府性基金转移支付表" sheetId="48" r:id="rId14"/>
    <sheet name="国有资本经营预算转移支付表" sheetId="53" r:id="rId15"/>
    <sheet name="政府专项债务限额和余额情况表" sheetId="50" r:id="rId16"/>
    <sheet name="国有资本经营预算收入表" sheetId="45" r:id="rId17"/>
    <sheet name="国有资本经营预算支出表" sheetId="51" r:id="rId18"/>
    <sheet name="国有资本经营预算本级支出表" sheetId="52" r:id="rId19"/>
    <sheet name="社保基金收入预算表" sheetId="35" r:id="rId20"/>
    <sheet name="社保基金支出预算表" sheetId="26" r:id="rId21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9" hidden="1">'提前告知资金明细表 '!$A$5:$E$16</definedName>
    <definedName name="\a" localSheetId="9">#N/A</definedName>
    <definedName name="\a">#N/A</definedName>
    <definedName name="\d" localSheetId="9">#REF!</definedName>
    <definedName name="\d" localSheetId="0">#REF!</definedName>
    <definedName name="\d">#REF!</definedName>
    <definedName name="\P" localSheetId="9">#REF!</definedName>
    <definedName name="\P">#REF!</definedName>
    <definedName name="\q">[1]国家!#REF!</definedName>
    <definedName name="\r" localSheetId="9">#N/A</definedName>
    <definedName name="\r">#N/A</definedName>
    <definedName name="\x" localSheetId="9">#REF!</definedName>
    <definedName name="\x" localSheetId="0">#REF!</definedName>
    <definedName name="\x">#REF!</definedName>
    <definedName name="\z" localSheetId="9">#N/A</definedName>
    <definedName name="\z">#N/A</definedName>
    <definedName name="__xlfn.COUNTIFS" hidden="1">#NAME?</definedName>
    <definedName name="_1">#REF!</definedName>
    <definedName name="_d" localSheetId="9">#REF!</definedName>
    <definedName name="_d">#REF!</definedName>
    <definedName name="_f" localSheetId="9">#REF!</definedName>
    <definedName name="_f" localSheetId="0">#REF!</definedName>
    <definedName name="_f">#REF!</definedName>
    <definedName name="_Fill" hidden="1">#REF!</definedName>
    <definedName name="_xlnm._FilterDatabase" localSheetId="2" hidden="1">一般公共预算本级支出表!$C$6:$F$24</definedName>
    <definedName name="_i" localSheetId="9">#REF!</definedName>
    <definedName name="_i">#REF!</definedName>
    <definedName name="_j" localSheetId="9">#REF!</definedName>
    <definedName name="_j" localSheetId="0">#REF!</definedName>
    <definedName name="_j">#REF!</definedName>
    <definedName name="_Key1" localSheetId="9" hidden="1">#REF!</definedName>
    <definedName name="_Key1" hidden="1">#REF!</definedName>
    <definedName name="_l">[2]四月份月报!#REF!</definedName>
    <definedName name="_o">'[3]C01-1'!#REF!</definedName>
    <definedName name="_Order1" hidden="1">255</definedName>
    <definedName name="_Order2" hidden="1">255</definedName>
    <definedName name="_p">#REF!</definedName>
    <definedName name="_Sort" localSheetId="9" hidden="1">#REF!</definedName>
    <definedName name="_Sort" hidden="1">#REF!</definedName>
    <definedName name="_u" localSheetId="9">#REF!</definedName>
    <definedName name="_u" localSheetId="0">#REF!</definedName>
    <definedName name="_u">#REF!</definedName>
    <definedName name="_y">'[4]C01-1'!#REF!</definedName>
    <definedName name="A" localSheetId="9">#N/A</definedName>
    <definedName name="A">#N/A</definedName>
    <definedName name="aa" localSheetId="9">#REF!</definedName>
    <definedName name="aa">#REF!</definedName>
    <definedName name="aaa">[5]中央!#REF!</definedName>
    <definedName name="aaaagfdsafsd">#N/A</definedName>
    <definedName name="ABC" localSheetId="9">#REF!</definedName>
    <definedName name="ABC">#REF!</definedName>
    <definedName name="ABD" localSheetId="9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9">#N/A</definedName>
    <definedName name="B">#N/A</definedName>
    <definedName name="county" localSheetId="9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9">#REF!</definedName>
    <definedName name="data" localSheetId="0">#REF!</definedName>
    <definedName name="data">#REF!</definedName>
    <definedName name="Database" hidden="1">#REF!</definedName>
    <definedName name="database2" localSheetId="9">#REF!</definedName>
    <definedName name="database2" localSheetId="0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'[6]P1012001'!$A$6:$E$117</definedName>
    <definedName name="gxxe20032">'[6]P1012001'!$A$6:$E$117</definedName>
    <definedName name="hhh">'[7]Mp-team 1'!#REF!</definedName>
    <definedName name="hhhh" localSheetId="9">#REF!</definedName>
    <definedName name="hhhh" localSheetId="0">#REF!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_xlnm.Print_Area" localSheetId="19">社保基金收入预算表!$A$1:$E$12</definedName>
    <definedName name="_xlnm.Print_Area" localSheetId="9">'提前告知资金明细表 '!$B$1:$E$14</definedName>
    <definedName name="_xlnm.Print_Area" localSheetId="2">一般公共预算本级支出表!$A$1:$G$28</definedName>
    <definedName name="_xlnm.Print_Area" localSheetId="0">预算收支总表!$A$1:$H$37</definedName>
    <definedName name="_xlnm.Print_Area" hidden="1">#N/A</definedName>
    <definedName name="Print_Area_MI" localSheetId="9">#REF!</definedName>
    <definedName name="Print_Area_MI" localSheetId="0">#REF!</definedName>
    <definedName name="Print_Area_MI">#REF!</definedName>
    <definedName name="_xlnm.Print_Titles" localSheetId="9">'提前告知资金明细表 '!$2:$4</definedName>
    <definedName name="_xlnm.Print_Titles" localSheetId="0">预算收支总表!$2:$4</definedName>
    <definedName name="_xlnm.Print_Titles" hidden="1">#N/A</definedName>
    <definedName name="s" localSheetId="9">#REF!</definedName>
    <definedName name="s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heet1">#REF!</definedName>
    <definedName name="Sheet10">#REF!</definedName>
    <definedName name="Sheet11">#REF!</definedName>
    <definedName name="Sheet1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sfafag">#N/A</definedName>
    <definedName name="UFPrn20010712083924">#REF!</definedName>
    <definedName name="UFPrn20020224093130">#REF!</definedName>
    <definedName name="UFPrn20020224094757">#REF!</definedName>
    <definedName name="UFPrn20020224101302">#REF!</definedName>
    <definedName name="UFPrn20020224101600">#REF!</definedName>
    <definedName name="UFPrn20020228143318">#REF!</definedName>
    <definedName name="UFPrn20020303094007">#REF!</definedName>
    <definedName name="安徽" localSheetId="9">#REF!</definedName>
    <definedName name="安徽">#REF!</definedName>
    <definedName name="北京" localSheetId="9">#REF!</definedName>
    <definedName name="北京">#REF!</definedName>
    <definedName name="备___注">#REF!</definedName>
    <definedName name="财政供养" localSheetId="9">#REF!</definedName>
    <definedName name="财政供养">#REF!</definedName>
    <definedName name="处室" localSheetId="9">#REF!</definedName>
    <definedName name="处室">#REF!</definedName>
    <definedName name="存货合计">#REF!</definedName>
    <definedName name="存货明细">#REF!</definedName>
    <definedName name="大多数">[8]XL4Poppy!$A$15</definedName>
    <definedName name="大连" localSheetId="9">#REF!</definedName>
    <definedName name="大连">#REF!</definedName>
    <definedName name="地区名称">#REF!</definedName>
    <definedName name="第三批" localSheetId="9">#N/A</definedName>
    <definedName name="第三批">#N/A</definedName>
    <definedName name="福建" localSheetId="9">#REF!</definedName>
    <definedName name="福建">#REF!</definedName>
    <definedName name="福建地区" localSheetId="9">#REF!</definedName>
    <definedName name="福建地区">#REF!</definedName>
    <definedName name="广东" localSheetId="9">#REF!</definedName>
    <definedName name="广东">#REF!</definedName>
    <definedName name="广东地区" localSheetId="9">#REF!</definedName>
    <definedName name="广东地区">#REF!</definedName>
    <definedName name="广西" localSheetId="9">#REF!</definedName>
    <definedName name="广西">#REF!</definedName>
    <definedName name="贵州" localSheetId="9">#REF!</definedName>
    <definedName name="贵州">#REF!</definedName>
    <definedName name="还有" localSheetId="9">#REF!</definedName>
    <definedName name="还有">#REF!</definedName>
    <definedName name="海南" localSheetId="9">#REF!</definedName>
    <definedName name="海南">#REF!</definedName>
    <definedName name="合___计">#REF!</definedName>
    <definedName name="河北" localSheetId="9">#REF!</definedName>
    <definedName name="河北">#REF!</definedName>
    <definedName name="河南" localSheetId="9">#REF!</definedName>
    <definedName name="河南">#REF!</definedName>
    <definedName name="黑龙江" localSheetId="9">#REF!</definedName>
    <definedName name="黑龙江">#REF!</definedName>
    <definedName name="湖北" localSheetId="9">#REF!</definedName>
    <definedName name="湖北">#REF!</definedName>
    <definedName name="湖南" localSheetId="9">#REF!</definedName>
    <definedName name="湖南">#REF!</definedName>
    <definedName name="汇率">#REF!</definedName>
    <definedName name="基金处室" localSheetId="9">#REF!</definedName>
    <definedName name="基金处室">#REF!</definedName>
    <definedName name="基金金额" localSheetId="9">#REF!</definedName>
    <definedName name="基金金额">#REF!</definedName>
    <definedName name="基金科目" localSheetId="9">#REF!</definedName>
    <definedName name="基金科目">#REF!</definedName>
    <definedName name="基金类型" localSheetId="9">#REF!</definedName>
    <definedName name="基金类型">#REF!</definedName>
    <definedName name="吉林" localSheetId="9">#REF!</definedName>
    <definedName name="吉林">#REF!</definedName>
    <definedName name="江苏" localSheetId="9">#REF!</definedName>
    <definedName name="江苏">#REF!</definedName>
    <definedName name="江西" localSheetId="9">#REF!</definedName>
    <definedName name="江西">#REF!</definedName>
    <definedName name="金额" localSheetId="9">#REF!</definedName>
    <definedName name="金额">#REF!</definedName>
    <definedName name="科目" localSheetId="9">#REF!</definedName>
    <definedName name="科目">#REF!</definedName>
    <definedName name="类型" localSheetId="9">#REF!</definedName>
    <definedName name="类型">#REF!</definedName>
    <definedName name="凉山州" localSheetId="9">#REF!</definedName>
    <definedName name="凉山州">#REF!</definedName>
    <definedName name="两个">#N/A</definedName>
    <definedName name="辽宁" localSheetId="9">#REF!</definedName>
    <definedName name="辽宁">#REF!</definedName>
    <definedName name="辽宁地区" localSheetId="9">#REF!</definedName>
    <definedName name="辽宁地区">#REF!</definedName>
    <definedName name="内蒙" localSheetId="9">#REF!</definedName>
    <definedName name="内蒙">#REF!</definedName>
    <definedName name="宁波" localSheetId="9">#REF!</definedName>
    <definedName name="宁波">#REF!</definedName>
    <definedName name="宁夏" localSheetId="9">#REF!</definedName>
    <definedName name="宁夏">#REF!</definedName>
    <definedName name="青岛" localSheetId="9">#REF!</definedName>
    <definedName name="青岛">#REF!</definedName>
    <definedName name="青海" localSheetId="9">#REF!</definedName>
    <definedName name="青海">#REF!</definedName>
    <definedName name="全额差额比例">'[3]C01-1'!#REF!</definedName>
    <definedName name="全国收入累计" localSheetId="9">#N/A</definedName>
    <definedName name="全国收入累计">#N/A</definedName>
    <definedName name="日工资" localSheetId="9">#REF!</definedName>
    <definedName name="日工资">#REF!</definedName>
    <definedName name="厦门" localSheetId="9">#REF!</definedName>
    <definedName name="厦门">#REF!</definedName>
    <definedName name="山东" localSheetId="9">#REF!</definedName>
    <definedName name="山东">#REF!</definedName>
    <definedName name="山东地区" localSheetId="9">#REF!</definedName>
    <definedName name="山东地区">#REF!</definedName>
    <definedName name="山西" localSheetId="9">#REF!</definedName>
    <definedName name="山西">#REF!</definedName>
    <definedName name="陕西" localSheetId="9">#REF!</definedName>
    <definedName name="陕西">#REF!</definedName>
    <definedName name="上海" localSheetId="9">#REF!</definedName>
    <definedName name="上海">#REF!</definedName>
    <definedName name="深圳" localSheetId="9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9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否" localSheetId="9">#REF!</definedName>
    <definedName name="是否">#REF!</definedName>
    <definedName name="税收返还1" localSheetId="9">#REF!</definedName>
    <definedName name="税收返还1">#REF!</definedName>
    <definedName name="四川" localSheetId="9">#REF!</definedName>
    <definedName name="四川">#REF!</definedName>
    <definedName name="四季度">'[4]C01-1'!#REF!</definedName>
    <definedName name="索引号">#REF!</definedName>
    <definedName name="天津" localSheetId="9">#REF!</definedName>
    <definedName name="天津">#REF!</definedName>
    <definedName name="未审合计">#REF!</definedName>
    <definedName name="未审数">#REF!</definedName>
    <definedName name="位次d">[2]四月份月报!#REF!</definedName>
    <definedName name="西藏" localSheetId="9">#REF!</definedName>
    <definedName name="西藏">#REF!</definedName>
    <definedName name="新疆" localSheetId="9">#REF!</definedName>
    <definedName name="新疆">#REF!</definedName>
    <definedName name="性别">[9]基础编码!$H$2:$H$3</definedName>
    <definedName name="学历">[9]基础编码!$S$2:$S$9</definedName>
    <definedName name="硬性支出" localSheetId="9">#N/A</definedName>
    <definedName name="硬性支出">#N/A</definedName>
    <definedName name="硬性支出12" localSheetId="9">#REF!</definedName>
    <definedName name="硬性支出12" localSheetId="0">#REF!</definedName>
    <definedName name="硬性支出12">#REF!</definedName>
    <definedName name="云南" localSheetId="9">#REF!</definedName>
    <definedName name="云南">#REF!</definedName>
    <definedName name="浙江" localSheetId="9">#REF!</definedName>
    <definedName name="浙江">#REF!</definedName>
    <definedName name="浙江地区" localSheetId="9">#REF!</definedName>
    <definedName name="浙江地区">#REF!</definedName>
    <definedName name="重庆" localSheetId="9">#REF!</definedName>
    <definedName name="重庆">#REF!</definedName>
    <definedName name="전" localSheetId="9">#REF!</definedName>
    <definedName name="전" localSheetId="0">#REF!</definedName>
    <definedName name="전">#REF!</definedName>
    <definedName name="주택사업본부" localSheetId="9">#REF!</definedName>
    <definedName name="주택사업본부" localSheetId="0">#REF!</definedName>
    <definedName name="주택사업본부">#REF!</definedName>
    <definedName name="철구사업본부" localSheetId="9">#REF!</definedName>
    <definedName name="철구사업본부" localSheetId="0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01</t>
        </r>
      </text>
    </comment>
    <comment ref="A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02</t>
        </r>
      </text>
    </comment>
    <comment ref="A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03</t>
        </r>
      </text>
    </comment>
    <comment ref="A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04</t>
        </r>
      </text>
    </comment>
    <comment ref="A5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05</t>
        </r>
      </text>
    </comment>
    <comment ref="A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06</t>
        </r>
      </text>
    </comment>
    <comment ref="A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07</t>
        </r>
      </text>
    </comment>
    <comment ref="A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08</t>
        </r>
      </text>
    </comment>
    <comment ref="A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09</t>
        </r>
      </text>
    </comment>
    <comment ref="A9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</t>
        </r>
        <r>
          <rPr>
            <b/>
            <sz val="9"/>
            <rFont val="宋体"/>
            <charset val="134"/>
          </rPr>
          <t>口岸电子执法系统建设与维护</t>
        </r>
      </text>
    </comment>
    <comment ref="A10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10</t>
        </r>
      </text>
    </comment>
    <comment ref="A1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11</t>
        </r>
      </text>
    </comment>
    <comment ref="A1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13</t>
        </r>
      </text>
    </comment>
    <comment ref="A1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14</t>
        </r>
      </text>
    </comment>
    <comment ref="A1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23</t>
        </r>
      </text>
    </comment>
    <comment ref="A1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26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27</t>
        </r>
      </text>
    </comment>
    <comment ref="A1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28</t>
        </r>
      </text>
    </comment>
    <comment ref="A1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A1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31</t>
        </r>
      </text>
    </comment>
    <comment ref="A1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32</t>
        </r>
      </text>
    </comment>
    <comment ref="A2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33</t>
        </r>
      </text>
    </comment>
    <comment ref="A2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34</t>
        </r>
      </text>
    </comment>
    <comment ref="A2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35</t>
        </r>
      </text>
    </comment>
    <comment ref="A2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36</t>
        </r>
      </text>
    </comment>
    <comment ref="A22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37</t>
        </r>
      </text>
    </comment>
    <comment ref="A23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38</t>
        </r>
      </text>
    </comment>
    <comment ref="A2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20199</t>
        </r>
      </text>
    </comment>
    <comment ref="A2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将内卫修改为武装警察部队</t>
        </r>
      </text>
    </comment>
    <comment ref="A27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20402</t>
        </r>
      </text>
    </comment>
    <comment ref="A2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20403</t>
        </r>
      </text>
    </comment>
    <comment ref="A29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20405</t>
        </r>
      </text>
    </comment>
    <comment ref="A30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20406</t>
        </r>
      </text>
    </comment>
    <comment ref="A34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20409</t>
        </r>
      </text>
    </comment>
    <comment ref="A3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20410</t>
        </r>
      </text>
    </comment>
    <comment ref="A3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</t>
        </r>
      </text>
    </comment>
    <comment ref="A3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20501</t>
        </r>
      </text>
    </comment>
    <comment ref="A3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20502</t>
        </r>
      </text>
    </comment>
    <comment ref="A3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20503</t>
        </r>
      </text>
    </comment>
    <comment ref="A3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20504</t>
        </r>
      </text>
    </comment>
    <comment ref="A3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20505</t>
        </r>
      </text>
    </comment>
    <comment ref="A38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20506</t>
        </r>
      </text>
    </comment>
    <comment ref="A3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20507</t>
        </r>
      </text>
    </comment>
    <comment ref="A39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20508</t>
        </r>
      </text>
    </comment>
    <comment ref="A4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20509</t>
        </r>
      </text>
    </comment>
    <comment ref="A4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20599</t>
        </r>
      </text>
    </comment>
    <comment ref="A41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
</t>
        </r>
      </text>
    </comment>
    <comment ref="A41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20601</t>
        </r>
      </text>
    </comment>
    <comment ref="A4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20602</t>
        </r>
      </text>
    </comment>
    <comment ref="A4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20603</t>
        </r>
      </text>
    </comment>
    <comment ref="A43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20604</t>
        </r>
      </text>
    </comment>
    <comment ref="A4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20605</t>
        </r>
      </text>
    </comment>
    <comment ref="A44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20606</t>
        </r>
      </text>
    </comment>
    <comment ref="A44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20607</t>
        </r>
      </text>
    </comment>
    <comment ref="A4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20608</t>
        </r>
      </text>
    </comment>
    <comment ref="A4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20609</t>
        </r>
      </text>
    </comment>
    <comment ref="A46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20699</t>
        </r>
      </text>
    </comment>
    <comment ref="A46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</t>
        </r>
      </text>
    </comment>
    <comment ref="A46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20701</t>
        </r>
      </text>
    </comment>
    <comment ref="A4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20702</t>
        </r>
      </text>
    </comment>
    <comment ref="A49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20703</t>
        </r>
      </text>
    </comment>
    <comment ref="A5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20706</t>
        </r>
      </text>
    </comment>
    <comment ref="A51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20708</t>
        </r>
      </text>
    </comment>
    <comment ref="A51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20799</t>
        </r>
      </text>
    </comment>
    <comment ref="A5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</t>
        </r>
      </text>
    </comment>
    <comment ref="A52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20801</t>
        </r>
      </text>
    </comment>
    <comment ref="A5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20802</t>
        </r>
      </text>
    </comment>
    <comment ref="A5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20804</t>
        </r>
      </text>
    </comment>
    <comment ref="A54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20805</t>
        </r>
      </text>
    </comment>
    <comment ref="A5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20806</t>
        </r>
      </text>
    </comment>
    <comment ref="A5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20807</t>
        </r>
      </text>
    </comment>
    <comment ref="A5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20808</t>
        </r>
      </text>
    </comment>
    <comment ref="A5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20809</t>
        </r>
      </text>
    </comment>
    <comment ref="A5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20810</t>
        </r>
      </text>
    </comment>
    <comment ref="A5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20811</t>
        </r>
      </text>
    </comment>
    <comment ref="A6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20816</t>
        </r>
      </text>
    </comment>
    <comment ref="A60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20819</t>
        </r>
      </text>
    </comment>
    <comment ref="A6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20820</t>
        </r>
      </text>
    </comment>
    <comment ref="A6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20821</t>
        </r>
      </text>
    </comment>
    <comment ref="A6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20824</t>
        </r>
      </text>
    </comment>
    <comment ref="A6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21002</t>
        </r>
      </text>
    </comment>
    <comment ref="A6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21003</t>
        </r>
      </text>
    </comment>
    <comment ref="A6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21004</t>
        </r>
      </text>
    </comment>
    <comment ref="A67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21006</t>
        </r>
      </text>
    </comment>
    <comment ref="A67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21007</t>
        </r>
      </text>
    </comment>
    <comment ref="A6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21011</t>
        </r>
      </text>
    </comment>
    <comment ref="A68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21012</t>
        </r>
      </text>
    </comment>
    <comment ref="A69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21013</t>
        </r>
      </text>
    </comment>
    <comment ref="A69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21014</t>
        </r>
      </text>
    </comment>
    <comment ref="A69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21015</t>
        </r>
      </text>
    </comment>
    <comment ref="A7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</t>
        </r>
      </text>
    </comment>
    <comment ref="A7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21201</t>
        </r>
      </text>
    </comment>
    <comment ref="A8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</t>
        </r>
      </text>
    </comment>
    <comment ref="A80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21301</t>
        </r>
      </text>
    </comment>
    <comment ref="A9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21306</t>
        </r>
      </text>
    </comment>
    <comment ref="A9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21307</t>
        </r>
      </text>
    </comment>
    <comment ref="A9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21308</t>
        </r>
      </text>
    </comment>
    <comment ref="A105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21599</t>
        </r>
      </text>
    </comment>
    <comment ref="A10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216</t>
        </r>
      </text>
    </comment>
    <comment ref="A11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A11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22002</t>
        </r>
      </text>
    </comment>
    <comment ref="A114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22003</t>
        </r>
      </text>
    </comment>
    <comment ref="A11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22005</t>
        </r>
      </text>
    </comment>
    <comment ref="A116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</t>
        </r>
      </text>
    </comment>
    <comment ref="A117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22102</t>
        </r>
      </text>
    </comment>
    <comment ref="A118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22103</t>
        </r>
      </text>
    </comment>
    <comment ref="A11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</t>
        </r>
      </text>
    </comment>
    <comment ref="A11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22201</t>
        </r>
      </text>
    </comment>
    <comment ref="A12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22202</t>
        </r>
      </text>
    </comment>
    <comment ref="A12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22203</t>
        </r>
      </text>
    </comment>
    <comment ref="A122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22204</t>
        </r>
      </text>
    </comment>
    <comment ref="A12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22205</t>
        </r>
      </text>
    </comment>
    <comment ref="A123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22401</t>
        </r>
      </text>
    </comment>
    <comment ref="A12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22402</t>
        </r>
      </text>
    </comment>
    <comment ref="A12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22403</t>
        </r>
      </text>
    </comment>
    <comment ref="A12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22404</t>
        </r>
      </text>
    </comment>
    <comment ref="A12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22405</t>
        </r>
      </text>
    </comment>
    <comment ref="A12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22406</t>
        </r>
      </text>
    </comment>
    <comment ref="A128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<sst xmlns="http://schemas.openxmlformats.org/spreadsheetml/2006/main" count="3174" uniqueCount="1558">
  <si>
    <t>表一</t>
  </si>
  <si>
    <t>2022年高新区预算收支总表</t>
  </si>
  <si>
    <t>单位：万元</t>
  </si>
  <si>
    <t>项    目</t>
  </si>
  <si>
    <t>2021年预算数</t>
  </si>
  <si>
    <t>2022年预算数</t>
  </si>
  <si>
    <t>较2021年增减</t>
  </si>
  <si>
    <r>
      <rPr>
        <sz val="10"/>
        <rFont val="宋体"/>
        <charset val="134"/>
      </rPr>
      <t>项</t>
    </r>
    <r>
      <rPr>
        <sz val="10"/>
        <rFont val="宋体"/>
        <charset val="134"/>
      </rPr>
      <t xml:space="preserve">          </t>
    </r>
    <r>
      <rPr>
        <sz val="10"/>
        <rFont val="宋体"/>
        <charset val="134"/>
      </rPr>
      <t>目</t>
    </r>
  </si>
  <si>
    <t>较预算增长%</t>
  </si>
  <si>
    <t>2014完成</t>
  </si>
  <si>
    <t>较完成增长%</t>
  </si>
  <si>
    <t>预算收入</t>
  </si>
  <si>
    <t>预算支出</t>
  </si>
  <si>
    <t>一、一般公共预算收入</t>
  </si>
  <si>
    <t>一、一般公共预算支出</t>
  </si>
  <si>
    <t>（一）本级收入</t>
  </si>
  <si>
    <t>（一）本级支出</t>
  </si>
  <si>
    <t xml:space="preserve">    1、税务部门</t>
  </si>
  <si>
    <t xml:space="preserve">    1、工资福利支出</t>
  </si>
  <si>
    <t xml:space="preserve">    2、财政部门</t>
  </si>
  <si>
    <t xml:space="preserve">    2、商品和服务支出</t>
  </si>
  <si>
    <t xml:space="preserve">    3、对个人和家庭补助</t>
  </si>
  <si>
    <t>（二）转移性收入</t>
  </si>
  <si>
    <t xml:space="preserve">    4、项目经费支出</t>
  </si>
  <si>
    <t xml:space="preserve">   1、上级补助收入</t>
  </si>
  <si>
    <t xml:space="preserve">    5、预备费</t>
  </si>
  <si>
    <t xml:space="preserve">     （1）返还性收入</t>
  </si>
  <si>
    <t xml:space="preserve">    6、上年结转项目支出</t>
  </si>
  <si>
    <t xml:space="preserve">     （2）一般性转移支付收入</t>
  </si>
  <si>
    <t xml:space="preserve">    7、上级提前告知专项转移支付</t>
  </si>
  <si>
    <t xml:space="preserve">     （3）专项转移支付收入</t>
  </si>
  <si>
    <t>（二）转移性支出</t>
  </si>
  <si>
    <t xml:space="preserve">   2、下级上解收入</t>
  </si>
  <si>
    <t xml:space="preserve">   1、上解上级支出</t>
  </si>
  <si>
    <t xml:space="preserve">     （1）体制上解收入</t>
  </si>
  <si>
    <t xml:space="preserve">    （1）体制上解支出</t>
  </si>
  <si>
    <t xml:space="preserve">     （2）专项上解收入</t>
  </si>
  <si>
    <t xml:space="preserve">    （2）出口退税专项上解</t>
  </si>
  <si>
    <t xml:space="preserve">   3、政府债券转贷收入</t>
  </si>
  <si>
    <t xml:space="preserve">    （3）专项上解支出</t>
  </si>
  <si>
    <t xml:space="preserve">   4、上年结余收入</t>
  </si>
  <si>
    <t xml:space="preserve">   2、补助下级支出</t>
  </si>
  <si>
    <t xml:space="preserve">     （1）上年结转</t>
  </si>
  <si>
    <t xml:space="preserve">    （1）一般性转移支付支出</t>
  </si>
  <si>
    <t xml:space="preserve">     （2）净结余</t>
  </si>
  <si>
    <t xml:space="preserve">    （2）专项转移支付支出</t>
  </si>
  <si>
    <t xml:space="preserve">   6、调入资金</t>
  </si>
  <si>
    <t xml:space="preserve">   3、调出资金</t>
  </si>
  <si>
    <t xml:space="preserve">   7、动用预算稳定调节基金</t>
  </si>
  <si>
    <t xml:space="preserve">   4、安排预算稳定调节基金</t>
  </si>
  <si>
    <t>二、政府性基金基金预算收入</t>
  </si>
  <si>
    <t>二、基金预算支出</t>
  </si>
  <si>
    <t xml:space="preserve">   1、当年收入</t>
  </si>
  <si>
    <t xml:space="preserve">   1、当年支出</t>
  </si>
  <si>
    <t xml:space="preserve">   2、调入资金</t>
  </si>
  <si>
    <t xml:space="preserve">   3、上级补助收入</t>
  </si>
  <si>
    <t xml:space="preserve">   3、结转下年支出</t>
  </si>
  <si>
    <t xml:space="preserve">   4、历年滚存结转收入</t>
  </si>
  <si>
    <t xml:space="preserve">   5、政府债券转贷收入</t>
  </si>
  <si>
    <t>三、国有资本经营预算收入</t>
  </si>
  <si>
    <t>三、国有资本经营预算支出</t>
  </si>
  <si>
    <t>（一）当年收入</t>
  </si>
  <si>
    <t xml:space="preserve">   1、农林水事务</t>
  </si>
  <si>
    <t xml:space="preserve">   1、产权出让收入</t>
  </si>
  <si>
    <t xml:space="preserve">   2、资源勘探电力信息等事务</t>
  </si>
  <si>
    <t xml:space="preserve">   2、利润收入</t>
  </si>
  <si>
    <t xml:space="preserve">   3、商业服务业等事务</t>
  </si>
  <si>
    <t xml:space="preserve">   3、股利、股息收入</t>
  </si>
  <si>
    <t xml:space="preserve">   4、其他支出</t>
  </si>
  <si>
    <t xml:space="preserve">   4、清算收入</t>
  </si>
  <si>
    <t xml:space="preserve">   5、转移性支出</t>
  </si>
  <si>
    <t>（二）上年结转</t>
  </si>
  <si>
    <t>表二</t>
  </si>
  <si>
    <t>2022年高新区一般公共预算本级收入表</t>
  </si>
  <si>
    <t>2021年完成数</t>
  </si>
  <si>
    <t>增长%</t>
  </si>
  <si>
    <t>合计</t>
  </si>
  <si>
    <t>税收收入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</si>
  <si>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国内增值税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</si>
  <si>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</si>
  <si>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个人所得税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</si>
  <si>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资源税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</si>
  <si>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城市维护建设税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</si>
  <si>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</si>
  <si>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</si>
  <si>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</si>
  <si>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土地增值税</t>
    </r>
  </si>
  <si>
    <t xml:space="preserve">  车船税</t>
  </si>
  <si>
    <t xml:space="preserve">  耕地占用税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</si>
  <si>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环境保护税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</si>
  <si>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契税</t>
    </r>
  </si>
  <si>
    <t xml:space="preserve">  其他税收收入</t>
  </si>
  <si>
    <t>非税收入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</si>
  <si>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专项收入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</si>
  <si>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行政性收费收入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</si>
  <si>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罚没收入</t>
    </r>
  </si>
  <si>
    <t xml:space="preserve">  国有资本经营收入</t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</si>
  <si>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国有资源有偿使用收入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</si>
  <si>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捐赠收入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</si>
  <si>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政府住房基金收入</t>
    </r>
  </si>
  <si>
    <r>
      <rPr>
        <sz val="12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其他收入</t>
    </r>
  </si>
  <si>
    <t>表三</t>
  </si>
  <si>
    <t>2022年高新区一般公共预算本级支出表</t>
  </si>
  <si>
    <t>编码</t>
  </si>
  <si>
    <t>功能科目名称</t>
  </si>
  <si>
    <t>基本支出</t>
  </si>
  <si>
    <t>项目支出</t>
  </si>
  <si>
    <t>较2021年增长%</t>
  </si>
  <si>
    <t>201</t>
  </si>
  <si>
    <t>一般公共服务</t>
  </si>
  <si>
    <t>203</t>
  </si>
  <si>
    <t>国防</t>
  </si>
  <si>
    <t>204</t>
  </si>
  <si>
    <t>公共安全</t>
  </si>
  <si>
    <t>205</t>
  </si>
  <si>
    <t>教育</t>
  </si>
  <si>
    <t>206</t>
  </si>
  <si>
    <t>科学技术</t>
  </si>
  <si>
    <t>207</t>
  </si>
  <si>
    <t>文化旅游体育与传媒</t>
  </si>
  <si>
    <t>208</t>
  </si>
  <si>
    <t>社会保障和就业</t>
  </si>
  <si>
    <t>210</t>
  </si>
  <si>
    <t>卫生健康</t>
  </si>
  <si>
    <t>211</t>
  </si>
  <si>
    <t>节能环保</t>
  </si>
  <si>
    <t>212</t>
  </si>
  <si>
    <t>城乡社区事务</t>
  </si>
  <si>
    <t>213</t>
  </si>
  <si>
    <t>农林水事务</t>
  </si>
  <si>
    <t>214</t>
  </si>
  <si>
    <t>交通运输</t>
  </si>
  <si>
    <t>215</t>
  </si>
  <si>
    <t>资源勘探信息等</t>
  </si>
  <si>
    <t>216</t>
  </si>
  <si>
    <t>商业服务业等</t>
  </si>
  <si>
    <t>217</t>
  </si>
  <si>
    <t>金融支出</t>
  </si>
  <si>
    <t>219</t>
  </si>
  <si>
    <t>援助其他地区支出</t>
  </si>
  <si>
    <t>220</t>
  </si>
  <si>
    <t>国土资源海洋气象等</t>
  </si>
  <si>
    <t>221</t>
  </si>
  <si>
    <t>住房保障支出</t>
  </si>
  <si>
    <t>222</t>
  </si>
  <si>
    <t>粮油物资储备事务</t>
  </si>
  <si>
    <t>224</t>
  </si>
  <si>
    <t>灾害防治及应急管理</t>
  </si>
  <si>
    <t>227</t>
  </si>
  <si>
    <t>预备费</t>
  </si>
  <si>
    <t>229</t>
  </si>
  <si>
    <t>其他支出</t>
  </si>
  <si>
    <t xml:space="preserve"> </t>
  </si>
  <si>
    <t>2018年一般公共预算支出表</t>
  </si>
  <si>
    <t>项目</t>
  </si>
  <si>
    <t>上年决算（执行)数</t>
  </si>
  <si>
    <t>预算数</t>
  </si>
  <si>
    <t>预算数为决算（执行）数%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</si>
  <si>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</si>
  <si>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</si>
  <si>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</si>
  <si>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</si>
  <si>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</si>
  <si>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</si>
  <si>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</si>
  <si>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</si>
  <si>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</si>
  <si>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</si>
  <si>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</si>
  <si>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</si>
  <si>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</si>
  <si>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</si>
  <si>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</si>
  <si>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</si>
  <si>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</si>
  <si>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</si>
  <si>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</si>
  <si>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</si>
  <si>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</si>
  <si>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</si>
  <si>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</si>
  <si>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</si>
  <si>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</si>
  <si>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</si>
  <si>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</si>
  <si>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</si>
  <si>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</si>
  <si>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</si>
  <si>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</si>
  <si>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</si>
  <si>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</si>
  <si>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</si>
  <si>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</si>
  <si>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</si>
  <si>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</si>
  <si>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</si>
  <si>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</si>
  <si>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</si>
  <si>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</si>
  <si>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</si>
  <si>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</si>
  <si>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</si>
  <si>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</si>
  <si>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</si>
  <si>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</si>
  <si>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</si>
  <si>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</si>
  <si>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</si>
  <si>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</si>
  <si>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</si>
  <si>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</si>
  <si>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</si>
  <si>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</si>
  <si>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</si>
  <si>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</si>
  <si>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</si>
  <si>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</si>
  <si>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</si>
  <si>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</si>
  <si>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</si>
  <si>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</si>
  <si>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</si>
  <si>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</si>
  <si>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</si>
  <si>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</si>
  <si>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</si>
  <si>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</si>
  <si>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</si>
  <si>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</si>
  <si>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</si>
  <si>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</si>
  <si>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</si>
  <si>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</si>
  <si>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</si>
  <si>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</si>
  <si>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</si>
  <si>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</si>
  <si>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</si>
  <si>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</si>
  <si>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</si>
  <si>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</si>
  <si>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</si>
  <si>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</si>
  <si>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</si>
  <si>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</si>
  <si>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</si>
  <si>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</si>
  <si>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</si>
  <si>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</si>
  <si>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</si>
  <si>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</si>
  <si>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</si>
  <si>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</si>
  <si>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</si>
  <si>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</si>
  <si>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</si>
  <si>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</si>
  <si>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</si>
  <si>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</si>
  <si>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</si>
  <si>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</si>
  <si>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</si>
  <si>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</si>
  <si>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</si>
  <si>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</si>
  <si>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</si>
  <si>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</si>
  <si>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</si>
  <si>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</si>
  <si>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</si>
  <si>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</si>
  <si>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</si>
  <si>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</si>
  <si>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</si>
  <si>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</si>
  <si>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</si>
  <si>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</si>
  <si>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</si>
  <si>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</si>
  <si>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</si>
  <si>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</si>
  <si>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</si>
  <si>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</si>
  <si>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</si>
  <si>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</si>
  <si>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</si>
  <si>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</si>
  <si>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</si>
  <si>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</si>
  <si>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</si>
  <si>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</si>
  <si>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</si>
  <si>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</si>
  <si>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</si>
  <si>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</si>
  <si>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</si>
  <si>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</si>
  <si>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</si>
  <si>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</si>
  <si>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</si>
  <si>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</si>
  <si>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</si>
  <si>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</si>
  <si>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</si>
  <si>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</si>
  <si>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</si>
  <si>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</si>
  <si>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</si>
  <si>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</si>
  <si>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</si>
  <si>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</si>
  <si>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</si>
  <si>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</si>
  <si>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</si>
  <si>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</si>
  <si>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</si>
  <si>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</si>
  <si>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</si>
  <si>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</si>
  <si>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</si>
  <si>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</si>
  <si>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</si>
  <si>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</si>
  <si>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</si>
  <si>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</si>
  <si>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</si>
  <si>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</si>
  <si>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</si>
  <si>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</si>
  <si>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</si>
  <si>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</si>
  <si>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</si>
  <si>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</si>
  <si>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</si>
  <si>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</si>
  <si>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</si>
  <si>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</si>
  <si>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</si>
  <si>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</si>
  <si>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</si>
  <si>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</si>
  <si>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</si>
  <si>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</si>
  <si>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</si>
  <si>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</si>
  <si>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</si>
  <si>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</si>
  <si>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</si>
  <si>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</si>
  <si>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</si>
  <si>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</si>
  <si>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</si>
  <si>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</si>
  <si>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</si>
  <si>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</si>
  <si>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</si>
  <si>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</si>
  <si>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</si>
  <si>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</si>
  <si>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</si>
  <si>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</si>
  <si>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</si>
  <si>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</si>
  <si>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</si>
  <si>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</si>
  <si>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</si>
  <si>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</si>
  <si>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</si>
  <si>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</si>
  <si>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</si>
  <si>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</si>
  <si>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</si>
  <si>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</si>
  <si>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</si>
  <si>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</si>
  <si>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</si>
  <si>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</si>
  <si>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</si>
  <si>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</si>
  <si>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</si>
  <si>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</si>
  <si>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</si>
  <si>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</si>
  <si>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</si>
  <si>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</si>
  <si>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</si>
  <si>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</si>
  <si>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</si>
  <si>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</si>
  <si>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</si>
  <si>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</si>
  <si>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</si>
  <si>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</si>
  <si>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</si>
  <si>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</si>
  <si>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</si>
  <si>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</si>
  <si>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</si>
  <si>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</si>
  <si>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</si>
  <si>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</si>
  <si>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</si>
  <si>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</si>
  <si>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</si>
  <si>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</si>
  <si>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</si>
  <si>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</si>
  <si>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</si>
  <si>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</si>
  <si>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</si>
  <si>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</si>
  <si>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</si>
  <si>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</si>
  <si>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</si>
  <si>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</si>
  <si>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</si>
  <si>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</si>
  <si>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</si>
  <si>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</si>
  <si>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</si>
  <si>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</si>
  <si>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</si>
  <si>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</si>
  <si>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</si>
  <si>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</si>
  <si>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</si>
  <si>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</si>
  <si>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</si>
  <si>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</si>
  <si>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</si>
  <si>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</si>
  <si>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</si>
  <si>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</si>
  <si>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</si>
  <si>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</si>
  <si>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</si>
  <si>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</si>
  <si>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</si>
  <si>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</si>
  <si>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</si>
  <si>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</si>
  <si>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</si>
  <si>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</si>
  <si>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</si>
  <si>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</si>
  <si>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</si>
  <si>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</si>
  <si>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</si>
  <si>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</si>
  <si>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</si>
  <si>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</si>
  <si>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</si>
  <si>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</si>
  <si>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</si>
  <si>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</si>
  <si>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</si>
  <si>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</si>
  <si>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</si>
  <si>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</si>
  <si>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</si>
  <si>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</si>
  <si>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</si>
  <si>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</si>
  <si>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</si>
  <si>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</si>
  <si>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</si>
  <si>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</si>
  <si>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</si>
  <si>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</si>
  <si>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</si>
  <si>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</si>
  <si>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</si>
  <si>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</si>
  <si>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</si>
  <si>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</si>
  <si>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</si>
  <si>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</si>
  <si>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</si>
  <si>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</si>
  <si>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</si>
  <si>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</si>
  <si>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</si>
  <si>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</si>
  <si>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</si>
  <si>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</si>
  <si>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</si>
  <si>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</si>
  <si>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</si>
  <si>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</si>
  <si>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</si>
  <si>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</si>
  <si>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</si>
  <si>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</si>
  <si>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</si>
  <si>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</si>
  <si>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</si>
  <si>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</si>
  <si>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</si>
  <si>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</si>
  <si>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</si>
  <si>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</si>
  <si>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</si>
  <si>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</si>
  <si>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</si>
  <si>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</si>
  <si>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</si>
  <si>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</si>
  <si>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</si>
  <si>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</si>
  <si>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</si>
  <si>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</si>
  <si>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</si>
  <si>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</si>
  <si>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</si>
  <si>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</si>
  <si>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</si>
  <si>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</si>
  <si>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</si>
  <si>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</si>
  <si>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</si>
  <si>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</si>
  <si>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</si>
  <si>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</si>
  <si>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</si>
  <si>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</si>
  <si>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</si>
  <si>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</si>
  <si>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</si>
  <si>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</si>
  <si>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</si>
  <si>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</si>
  <si>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</si>
  <si>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</si>
  <si>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</si>
  <si>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</si>
  <si>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</si>
  <si>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</si>
  <si>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</si>
  <si>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</si>
  <si>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</si>
  <si>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</si>
  <si>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</si>
  <si>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</si>
  <si>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</si>
  <si>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</si>
  <si>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</si>
  <si>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</si>
  <si>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</si>
  <si>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</si>
  <si>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</si>
  <si>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</si>
  <si>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</si>
  <si>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</si>
  <si>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</si>
  <si>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</si>
  <si>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</si>
  <si>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</si>
  <si>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</si>
  <si>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</si>
  <si>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</si>
  <si>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</si>
  <si>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</si>
  <si>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</si>
  <si>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</si>
  <si>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</si>
  <si>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</si>
  <si>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</si>
  <si>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</si>
  <si>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</si>
  <si>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</si>
  <si>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</si>
  <si>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</si>
  <si>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</si>
  <si>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</si>
  <si>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</si>
  <si>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</si>
  <si>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</si>
  <si>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</si>
  <si>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</si>
  <si>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</si>
  <si>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</si>
  <si>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</si>
  <si>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</si>
  <si>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</si>
  <si>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</si>
  <si>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</si>
  <si>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</si>
  <si>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</si>
  <si>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</si>
  <si>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</si>
  <si>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</si>
  <si>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</si>
  <si>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</si>
  <si>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</si>
  <si>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</si>
  <si>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</si>
  <si>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</si>
  <si>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</si>
  <si>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</si>
  <si>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</si>
  <si>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</si>
  <si>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</si>
  <si>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</si>
  <si>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</si>
  <si>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</si>
  <si>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</si>
  <si>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</si>
  <si>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</si>
  <si>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</si>
  <si>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</si>
  <si>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</si>
  <si>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</si>
  <si>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</si>
  <si>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</si>
  <si>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</si>
  <si>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</si>
  <si>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</si>
  <si>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</si>
  <si>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</si>
  <si>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</si>
  <si>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</si>
  <si>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</si>
  <si>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</si>
  <si>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</si>
  <si>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</si>
  <si>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</si>
  <si>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</si>
  <si>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</si>
  <si>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</si>
  <si>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</si>
  <si>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</si>
  <si>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</si>
  <si>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</si>
  <si>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</si>
  <si>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</si>
  <si>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</si>
  <si>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</si>
  <si>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</si>
  <si>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</si>
  <si>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</si>
  <si>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</si>
  <si>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</si>
  <si>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</si>
  <si>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</si>
  <si>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</si>
  <si>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</si>
  <si>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</si>
  <si>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</si>
  <si>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</si>
  <si>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</si>
  <si>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</si>
  <si>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</si>
  <si>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</si>
  <si>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</si>
  <si>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</si>
  <si>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</si>
  <si>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</si>
  <si>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</si>
  <si>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</si>
  <si>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</si>
  <si>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</si>
  <si>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</si>
  <si>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</si>
  <si>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</si>
  <si>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</si>
  <si>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</si>
  <si>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</si>
  <si>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</si>
  <si>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</si>
  <si>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</si>
  <si>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</si>
  <si>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</si>
  <si>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</si>
  <si>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</si>
  <si>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</si>
  <si>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</si>
  <si>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</si>
  <si>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</si>
  <si>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</si>
  <si>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</si>
  <si>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</si>
  <si>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</si>
  <si>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</si>
  <si>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</si>
  <si>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</si>
  <si>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</si>
  <si>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</si>
  <si>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</si>
  <si>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</si>
  <si>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</si>
  <si>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</si>
  <si>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</si>
  <si>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</si>
  <si>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</si>
  <si>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</si>
  <si>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</si>
  <si>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</si>
  <si>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</si>
  <si>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</si>
  <si>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</si>
  <si>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</si>
  <si>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</si>
  <si>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</si>
  <si>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</si>
  <si>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</si>
  <si>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</si>
  <si>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</si>
  <si>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</si>
  <si>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</si>
  <si>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</si>
  <si>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</si>
  <si>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</si>
  <si>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</si>
  <si>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</si>
  <si>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</si>
  <si>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</si>
  <si>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</si>
  <si>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</si>
  <si>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</si>
  <si>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</si>
  <si>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</si>
  <si>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</si>
  <si>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</si>
  <si>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</si>
  <si>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</si>
  <si>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</si>
  <si>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</si>
  <si>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</si>
  <si>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</si>
  <si>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</si>
  <si>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</si>
  <si>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</si>
  <si>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</si>
  <si>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</si>
  <si>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</si>
  <si>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</si>
  <si>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</si>
  <si>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</si>
  <si>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</si>
  <si>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</si>
  <si>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</si>
  <si>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</si>
  <si>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</si>
  <si>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</si>
  <si>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</si>
  <si>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</si>
  <si>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</si>
  <si>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</si>
  <si>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</si>
  <si>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</si>
  <si>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</si>
  <si>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</si>
  <si>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</si>
  <si>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</si>
  <si>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</si>
  <si>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</si>
  <si>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</si>
  <si>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</si>
  <si>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</si>
  <si>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</si>
  <si>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</si>
  <si>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</si>
  <si>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</si>
  <si>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</si>
  <si>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</si>
  <si>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</si>
  <si>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</si>
  <si>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</si>
  <si>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</si>
  <si>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</si>
  <si>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</si>
  <si>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</si>
  <si>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</si>
  <si>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</si>
  <si>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</si>
  <si>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</si>
  <si>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</si>
  <si>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</si>
  <si>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</si>
  <si>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</si>
  <si>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</si>
  <si>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</si>
  <si>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</si>
  <si>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</si>
  <si>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</si>
  <si>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</si>
  <si>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</si>
  <si>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</si>
  <si>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</si>
  <si>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</si>
  <si>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</si>
  <si>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</si>
  <si>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</si>
  <si>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</si>
  <si>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</si>
  <si>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</si>
  <si>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</si>
  <si>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</si>
  <si>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</si>
  <si>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</si>
  <si>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</si>
  <si>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</si>
  <si>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</si>
  <si>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</si>
  <si>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</si>
  <si>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</si>
  <si>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</si>
  <si>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</si>
  <si>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</si>
  <si>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</si>
  <si>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</si>
  <si>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</si>
  <si>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</si>
  <si>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</si>
  <si>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</si>
  <si>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</si>
  <si>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</si>
  <si>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</si>
  <si>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</si>
  <si>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</si>
  <si>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</si>
  <si>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</si>
  <si>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</si>
  <si>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</si>
  <si>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</si>
  <si>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</si>
  <si>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</si>
  <si>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</si>
  <si>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</si>
  <si>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</si>
  <si>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</si>
  <si>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</si>
  <si>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</si>
  <si>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</si>
  <si>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</si>
  <si>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</si>
  <si>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</si>
  <si>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</si>
  <si>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</si>
  <si>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</si>
  <si>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</si>
  <si>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</si>
  <si>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</si>
  <si>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</si>
  <si>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</si>
  <si>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</si>
  <si>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</si>
  <si>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</si>
  <si>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</si>
  <si>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</si>
  <si>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</si>
  <si>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</si>
  <si>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</si>
  <si>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</si>
  <si>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</si>
  <si>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</si>
  <si>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</si>
  <si>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</si>
  <si>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</si>
  <si>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</si>
  <si>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</si>
  <si>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</si>
  <si>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</si>
  <si>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</si>
  <si>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</si>
  <si>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</si>
  <si>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</si>
  <si>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</si>
  <si>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</si>
  <si>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</si>
  <si>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</si>
  <si>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</si>
  <si>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</si>
  <si>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</si>
  <si>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</si>
  <si>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</si>
  <si>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</si>
  <si>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</si>
  <si>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</si>
  <si>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</si>
  <si>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</si>
  <si>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</si>
  <si>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</si>
  <si>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</si>
  <si>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</si>
  <si>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</si>
  <si>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</si>
  <si>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</si>
  <si>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</si>
  <si>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</si>
  <si>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</si>
  <si>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</si>
  <si>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</si>
  <si>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</si>
  <si>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</si>
  <si>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</si>
  <si>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</si>
  <si>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</si>
  <si>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</si>
  <si>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</si>
  <si>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</si>
  <si>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</si>
  <si>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</si>
  <si>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</si>
  <si>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</si>
  <si>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</si>
  <si>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</si>
  <si>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</si>
  <si>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</si>
  <si>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</si>
  <si>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</si>
  <si>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</si>
  <si>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</si>
  <si>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</si>
  <si>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</si>
  <si>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</si>
  <si>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</si>
  <si>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</si>
  <si>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</si>
  <si>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</si>
  <si>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</si>
  <si>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</si>
  <si>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</si>
  <si>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</si>
  <si>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</si>
  <si>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</si>
  <si>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</si>
  <si>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</si>
  <si>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</si>
  <si>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</si>
  <si>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</si>
  <si>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</si>
  <si>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</si>
  <si>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</si>
  <si>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</si>
  <si>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</si>
  <si>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</si>
  <si>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</si>
  <si>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</si>
  <si>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</si>
  <si>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</si>
  <si>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</si>
  <si>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</si>
  <si>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</si>
  <si>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</si>
  <si>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</si>
  <si>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</si>
  <si>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</si>
  <si>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</si>
  <si>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</si>
  <si>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</si>
  <si>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</si>
  <si>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</si>
  <si>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</si>
  <si>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</si>
  <si>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</si>
  <si>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</si>
  <si>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</si>
  <si>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</si>
  <si>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</si>
  <si>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</si>
  <si>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</si>
  <si>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</si>
  <si>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</si>
  <si>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</si>
  <si>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</si>
  <si>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</si>
  <si>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</si>
  <si>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</si>
  <si>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</si>
  <si>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</si>
  <si>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</si>
  <si>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</si>
  <si>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</si>
  <si>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</si>
  <si>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</si>
  <si>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</si>
  <si>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</si>
  <si>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</si>
  <si>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</si>
  <si>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</si>
  <si>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</si>
  <si>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</si>
  <si>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</si>
  <si>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</si>
  <si>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</si>
  <si>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</si>
  <si>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</si>
  <si>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</si>
  <si>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</si>
  <si>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</si>
  <si>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</si>
  <si>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</si>
  <si>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</si>
  <si>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</si>
  <si>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</si>
  <si>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</si>
  <si>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</si>
  <si>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</si>
  <si>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</si>
  <si>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</si>
  <si>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</si>
  <si>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</si>
  <si>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</si>
  <si>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</si>
  <si>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</si>
  <si>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</si>
  <si>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</si>
  <si>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</si>
  <si>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</si>
  <si>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</si>
  <si>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</si>
  <si>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</si>
  <si>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</si>
  <si>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</si>
  <si>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</si>
  <si>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</si>
  <si>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</si>
  <si>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</si>
  <si>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</si>
  <si>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</si>
  <si>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</si>
  <si>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</si>
  <si>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</si>
  <si>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</si>
  <si>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</si>
  <si>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</si>
  <si>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</si>
  <si>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</si>
  <si>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</si>
  <si>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</si>
  <si>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</si>
  <si>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</si>
  <si>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</si>
  <si>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</si>
  <si>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</si>
  <si>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</si>
  <si>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</si>
  <si>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</si>
  <si>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</si>
  <si>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</si>
  <si>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</si>
  <si>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</si>
  <si>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</si>
  <si>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</si>
  <si>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</si>
  <si>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</si>
  <si>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</si>
  <si>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</si>
  <si>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</si>
  <si>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</si>
  <si>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</si>
  <si>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</si>
  <si>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</si>
  <si>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</si>
  <si>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</si>
  <si>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</si>
  <si>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</si>
  <si>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</si>
  <si>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</si>
  <si>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</si>
  <si>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</si>
  <si>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</si>
  <si>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</si>
  <si>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</si>
  <si>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</si>
  <si>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</si>
  <si>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</si>
  <si>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</si>
  <si>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</si>
  <si>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</si>
  <si>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</si>
  <si>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</si>
  <si>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</si>
  <si>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</si>
  <si>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</si>
  <si>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</si>
  <si>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</si>
  <si>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</si>
  <si>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</si>
  <si>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</si>
  <si>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</si>
  <si>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</si>
  <si>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</si>
  <si>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</si>
  <si>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</si>
  <si>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</si>
  <si>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</si>
  <si>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</si>
  <si>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</si>
  <si>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</si>
  <si>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</si>
  <si>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</si>
  <si>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</si>
  <si>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</si>
  <si>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</si>
  <si>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</si>
  <si>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</si>
  <si>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</si>
  <si>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</si>
  <si>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</si>
  <si>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</si>
  <si>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</si>
  <si>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</si>
  <si>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</si>
  <si>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</si>
  <si>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</si>
  <si>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</si>
  <si>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</si>
  <si>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</si>
  <si>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</si>
  <si>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</si>
  <si>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</si>
  <si>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</si>
  <si>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</si>
  <si>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</si>
  <si>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</si>
  <si>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</si>
  <si>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</si>
  <si>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</si>
  <si>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</si>
  <si>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</si>
  <si>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</si>
  <si>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</si>
  <si>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</si>
  <si>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</si>
  <si>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</si>
  <si>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</si>
  <si>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</si>
  <si>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</si>
  <si>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</si>
  <si>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</si>
  <si>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</si>
  <si>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</si>
  <si>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</si>
  <si>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</si>
  <si>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</si>
  <si>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</si>
  <si>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</si>
  <si>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</si>
  <si>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</si>
  <si>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</si>
  <si>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</si>
  <si>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</si>
  <si>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</si>
  <si>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</si>
  <si>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</si>
  <si>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</si>
  <si>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</si>
  <si>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</si>
  <si>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</si>
  <si>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</si>
  <si>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</si>
  <si>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</si>
  <si>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</si>
  <si>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</si>
  <si>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</si>
  <si>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</si>
  <si>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</si>
  <si>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</si>
  <si>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</si>
  <si>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</si>
  <si>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</si>
  <si>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</si>
  <si>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</si>
  <si>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</si>
  <si>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</si>
  <si>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</si>
  <si>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</si>
  <si>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</si>
  <si>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</si>
  <si>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</si>
  <si>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</si>
  <si>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</si>
  <si>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</si>
  <si>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</si>
  <si>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</si>
  <si>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</si>
  <si>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</si>
  <si>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表四</t>
  </si>
  <si>
    <t>2022年一般公共预算本级支出明细表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</si>
  <si>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</si>
  <si>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</si>
  <si>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</si>
  <si>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</si>
  <si>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</si>
  <si>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商标管理</t>
  </si>
  <si>
    <t xml:space="preserve">      原产地地理标志管理</t>
  </si>
  <si>
    <t xml:space="preserve">    港澳台事务</t>
  </si>
  <si>
    <t xml:space="preserve">      其他港澳台事务支出</t>
  </si>
  <si>
    <t xml:space="preserve">      工会服务</t>
  </si>
  <si>
    <t xml:space="preserve">      公务员事务</t>
  </si>
  <si>
    <t xml:space="preserve">      宗教事务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</si>
  <si>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</si>
  <si>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</si>
  <si>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</si>
  <si>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</si>
  <si>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</si>
  <si>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价格监督检查</t>
  </si>
  <si>
    <t xml:space="preserve">      市场监督管理技术支持</t>
  </si>
  <si>
    <t xml:space="preserve">      其他市场监督管理事务</t>
  </si>
  <si>
    <r>
      <rPr>
        <sz val="11"/>
        <rFont val="宋体"/>
        <charset val="134"/>
      </rPr>
      <t xml:space="preserve">    武装警察</t>
    </r>
    <r>
      <rPr>
        <sz val="11"/>
        <color rgb="FFFF0000"/>
        <rFont val="宋体"/>
        <charset val="134"/>
      </rPr>
      <t>部队</t>
    </r>
  </si>
  <si>
    <t xml:space="preserve">      武装警察部队</t>
  </si>
  <si>
    <t xml:space="preserve">      其他武装警察部队支出</t>
  </si>
  <si>
    <t xml:space="preserve">      执法办案</t>
  </si>
  <si>
    <t xml:space="preserve">      特别业务</t>
  </si>
  <si>
    <t xml:space="preserve">      检查监督</t>
  </si>
  <si>
    <t xml:space="preserve">      国家统一法律职业资格考试</t>
  </si>
  <si>
    <t xml:space="preserve">      缉私业务</t>
  </si>
  <si>
    <t xml:space="preserve">      其他公共安全支出</t>
  </si>
  <si>
    <r>
      <rPr>
        <sz val="11"/>
        <rFont val="宋体"/>
        <charset val="134"/>
      </rPr>
      <t>七、文化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</si>
  <si>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 文化</t>
    </r>
    <r>
      <rPr>
        <sz val="11"/>
        <color rgb="FFFF0000"/>
        <rFont val="宋体"/>
        <charset val="134"/>
      </rPr>
      <t>和旅游</t>
    </r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</si>
  <si>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</si>
  <si>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</si>
  <si>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</si>
  <si>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旅游行业业务管理</t>
    </r>
  </si>
  <si>
    <r>
      <rPr>
        <sz val="11"/>
        <rFont val="宋体"/>
        <charset val="134"/>
      </rPr>
      <t xml:space="preserve">      其他文化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</si>
  <si>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新闻出版</t>
    </r>
    <r>
      <rPr>
        <sz val="11"/>
        <color rgb="FFFF0000"/>
        <rFont val="宋体"/>
        <charset val="134"/>
      </rPr>
      <t>电影</t>
    </r>
  </si>
  <si>
    <t xml:space="preserve">      一般行政管理实务</t>
  </si>
  <si>
    <t xml:space="preserve">      其他新闻出版电影支出</t>
  </si>
  <si>
    <t xml:space="preserve">    广播电视</t>
  </si>
  <si>
    <t xml:space="preserve">      其他广播电视支出</t>
  </si>
  <si>
    <r>
      <rPr>
        <sz val="11"/>
        <rFont val="宋体"/>
        <charset val="134"/>
      </rPr>
      <t xml:space="preserve">      交强险</t>
    </r>
    <r>
      <rPr>
        <sz val="11"/>
        <color rgb="FFFF000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</si>
  <si>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退役军人管理事务</t>
  </si>
  <si>
    <t xml:space="preserve">      其他退役军人事务管理支出</t>
  </si>
  <si>
    <r>
      <rPr>
        <sz val="11"/>
        <rFont val="宋体"/>
        <charset val="134"/>
      </rPr>
      <t>九、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</si>
  <si>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</si>
  <si>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</si>
  <si>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</si>
  <si>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</si>
  <si>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</si>
  <si>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</si>
  <si>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</si>
  <si>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</si>
  <si>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</si>
  <si>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</si>
  <si>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</si>
  <si>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</si>
  <si>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</si>
  <si>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</si>
  <si>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</si>
  <si>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  工程建设国家标准规范编制与监管</t>
  </si>
  <si>
    <r>
      <rPr>
        <sz val="11"/>
        <rFont val="宋体"/>
        <charset val="134"/>
      </rPr>
      <t xml:space="preserve">      林业</t>
    </r>
    <r>
      <rPr>
        <sz val="11"/>
        <color rgb="FFFF0000"/>
        <rFont val="宋体"/>
        <charset val="134"/>
      </rPr>
      <t>和草原</t>
    </r>
  </si>
  <si>
    <t xml:space="preserve">        事业机构</t>
  </si>
  <si>
    <t xml:space="preserve">        技术推广与转化</t>
  </si>
  <si>
    <t xml:space="preserve">        自然保护区等管理</t>
  </si>
  <si>
    <t xml:space="preserve">        执法与监督</t>
  </si>
  <si>
    <t xml:space="preserve">        对外合作与交流</t>
  </si>
  <si>
    <t xml:space="preserve">        产业化管理</t>
  </si>
  <si>
    <t xml:space="preserve">        贷款贴息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</si>
  <si>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</si>
  <si>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</si>
  <si>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</si>
  <si>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</si>
  <si>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中央企业专项管理</t>
  </si>
  <si>
    <t xml:space="preserve">        利息费用补贴支出</t>
  </si>
  <si>
    <r>
      <rPr>
        <sz val="11"/>
        <rFont val="宋体"/>
        <charset val="134"/>
      </rPr>
      <t>十八、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</si>
  <si>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</si>
  <si>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</si>
  <si>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</si>
  <si>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</si>
  <si>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资源调查</t>
    </r>
  </si>
  <si>
    <r>
      <rPr>
        <sz val="11"/>
        <rFont val="宋体"/>
        <charset val="134"/>
      </rPr>
      <t xml:space="preserve">        其他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</si>
  <si>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</si>
  <si>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 xml:space="preserve">        老旧小区改造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</si>
  <si>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石油储备</t>
    </r>
  </si>
  <si>
    <r>
      <rPr>
        <sz val="11"/>
        <rFont val="宋体"/>
        <charset val="134"/>
      </rPr>
      <t xml:space="preserve">        其他能源储备</t>
    </r>
    <r>
      <rPr>
        <sz val="11"/>
        <color rgb="FFFF0000"/>
        <rFont val="宋体"/>
        <charset val="134"/>
      </rPr>
      <t>支出</t>
    </r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</si>
  <si>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</si>
  <si>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</si>
  <si>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</si>
  <si>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</si>
  <si>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</si>
  <si>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</si>
  <si>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</si>
  <si>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</si>
  <si>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</si>
  <si>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</si>
  <si>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</si>
  <si>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</si>
  <si>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</si>
  <si>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</si>
  <si>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</si>
  <si>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</si>
  <si>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</si>
  <si>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</si>
  <si>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</si>
  <si>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</si>
  <si>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</si>
  <si>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</si>
  <si>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</si>
  <si>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</si>
  <si>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</si>
  <si>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</si>
  <si>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</si>
  <si>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</si>
  <si>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</si>
  <si>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</si>
  <si>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</si>
  <si>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</si>
  <si>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</si>
  <si>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</si>
  <si>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</si>
  <si>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</si>
  <si>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</si>
  <si>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</si>
  <si>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</si>
  <si>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</si>
  <si>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</si>
  <si>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</si>
  <si>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</si>
  <si>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</si>
  <si>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</si>
  <si>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</si>
  <si>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二十三、债务还本支出</t>
  </si>
  <si>
    <t xml:space="preserve">      地方政府一般债务还本支出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</si>
  <si>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</si>
  <si>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</si>
  <si>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</si>
  <si>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</si>
  <si>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二十四、债务付息支出</t>
  </si>
  <si>
    <t>二十五、债务发行费用支出</t>
  </si>
  <si>
    <t>二十六、其他支出</t>
  </si>
  <si>
    <t>表五</t>
  </si>
  <si>
    <t>2022年高新区一般公共预算本级基本支出表</t>
  </si>
  <si>
    <t>科目编码</t>
  </si>
  <si>
    <t>科目名称</t>
  </si>
  <si>
    <t/>
  </si>
  <si>
    <t>一般公共预算经济分类支出合计</t>
  </si>
  <si>
    <t>501</t>
  </si>
  <si>
    <t xml:space="preserve"> 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</si>
  <si>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</si>
  <si>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</si>
  <si>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</si>
  <si>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</si>
  <si>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</si>
  <si>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</si>
  <si>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</si>
  <si>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</si>
  <si>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</si>
  <si>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</si>
  <si>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</si>
  <si>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</si>
  <si>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</si>
  <si>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</si>
  <si>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</si>
  <si>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</si>
  <si>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</si>
  <si>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</si>
  <si>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</si>
  <si>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</si>
  <si>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</si>
  <si>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</si>
  <si>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</si>
  <si>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</si>
  <si>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</si>
  <si>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</si>
  <si>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</si>
  <si>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</si>
  <si>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</si>
  <si>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</si>
  <si>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</si>
  <si>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</si>
  <si>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</si>
  <si>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</si>
  <si>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</si>
  <si>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</si>
  <si>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</si>
  <si>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</si>
  <si>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</si>
  <si>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</si>
  <si>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</si>
  <si>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</si>
  <si>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</si>
  <si>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</si>
  <si>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</si>
  <si>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</si>
  <si>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</si>
  <si>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</si>
  <si>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</si>
  <si>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</si>
  <si>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</si>
  <si>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</si>
  <si>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</si>
  <si>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</si>
  <si>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</si>
  <si>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</si>
  <si>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</si>
  <si>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</si>
  <si>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</si>
  <si>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</si>
  <si>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</si>
  <si>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</si>
  <si>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</si>
  <si>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</si>
  <si>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</si>
  <si>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</si>
  <si>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</si>
  <si>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</si>
  <si>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</si>
  <si>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</si>
  <si>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</si>
  <si>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</si>
  <si>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</si>
  <si>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</si>
  <si>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</si>
  <si>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</si>
  <si>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</si>
  <si>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</si>
  <si>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</si>
  <si>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</si>
  <si>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</si>
  <si>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</si>
  <si>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</si>
  <si>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</si>
  <si>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</si>
  <si>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</si>
  <si>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</si>
  <si>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</si>
  <si>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</si>
  <si>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</si>
  <si>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</si>
  <si>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</si>
  <si>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</si>
  <si>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</si>
  <si>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</si>
  <si>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</si>
  <si>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</si>
  <si>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</si>
  <si>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</si>
  <si>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</si>
  <si>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</si>
  <si>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</si>
  <si>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</si>
  <si>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</si>
  <si>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</si>
  <si>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</si>
  <si>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</si>
  <si>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</si>
  <si>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</si>
  <si>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</si>
  <si>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</si>
  <si>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</si>
  <si>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</si>
  <si>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</si>
  <si>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</si>
  <si>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</si>
  <si>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</si>
  <si>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</si>
  <si>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 xml:space="preserve">    其他支出</t>
  </si>
  <si>
    <t>2022年高新区“三公”经费预算财政拨款情况统计表</t>
  </si>
  <si>
    <t>上年预算数</t>
  </si>
  <si>
    <t>本年预算</t>
  </si>
  <si>
    <t>增减情况（%）</t>
  </si>
  <si>
    <t>1、因公出国（境）费用</t>
  </si>
  <si>
    <t>2、公务接待费</t>
  </si>
  <si>
    <t>3、公务用车费</t>
  </si>
  <si>
    <t>其中：（1）公务用车运行维护费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</si>
  <si>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（2）公务用车购置</t>
    </r>
  </si>
  <si>
    <t>高新区2022年一般公共预算税收返还和转移支付表</t>
  </si>
  <si>
    <r>
      <rPr>
        <b/>
        <sz val="12"/>
        <rFont val="Times New Roman"/>
        <charset val="0"/>
      </rPr>
      <t>2022</t>
    </r>
    <r>
      <rPr>
        <b/>
        <sz val="12"/>
        <rFont val="宋体"/>
        <charset val="0"/>
      </rPr>
      <t>年高新区一般政府债务限额及余额情况表</t>
    </r>
  </si>
  <si>
    <r>
      <rPr>
        <b/>
        <sz val="12"/>
        <rFont val="宋体"/>
        <charset val="134"/>
      </rPr>
      <t>地</t>
    </r>
    <r>
      <rPr>
        <b/>
        <sz val="12"/>
        <rFont val="Times New Roman"/>
        <charset val="0"/>
      </rPr>
      <t xml:space="preserve">   </t>
    </r>
    <r>
      <rPr>
        <b/>
        <sz val="12"/>
        <rFont val="宋体"/>
        <charset val="134"/>
      </rPr>
      <t>区</t>
    </r>
  </si>
  <si>
    <r>
      <rPr>
        <b/>
        <sz val="12"/>
        <rFont val="Times New Roman"/>
        <charset val="0"/>
      </rPr>
      <t>2022</t>
    </r>
    <r>
      <rPr>
        <b/>
        <sz val="12"/>
        <rFont val="宋体"/>
        <charset val="0"/>
      </rPr>
      <t>年债务限额</t>
    </r>
  </si>
  <si>
    <r>
      <rPr>
        <b/>
        <sz val="12"/>
        <rFont val="Times New Roman"/>
        <charset val="0"/>
      </rPr>
      <t>2022</t>
    </r>
    <r>
      <rPr>
        <b/>
        <sz val="12"/>
        <rFont val="宋体"/>
        <charset val="0"/>
      </rPr>
      <t>年债务余额</t>
    </r>
  </si>
  <si>
    <t>一般债务</t>
  </si>
  <si>
    <t>专项债务</t>
  </si>
  <si>
    <t>高新区</t>
  </si>
  <si>
    <t>/</t>
  </si>
  <si>
    <t>高新区隶属于市本级，未单独批复债务限额及余额。特此说明。</t>
  </si>
  <si>
    <t>2022年高新区上级提前告知资金明细表</t>
  </si>
  <si>
    <t>安财预文号</t>
  </si>
  <si>
    <t>预算项目</t>
  </si>
  <si>
    <t>功能分类代码</t>
  </si>
  <si>
    <t>金额</t>
  </si>
  <si>
    <t>市文号</t>
  </si>
  <si>
    <t>2022年中小企业发展专项资金预算</t>
  </si>
  <si>
    <t>安财预〔2021〕572号</t>
  </si>
  <si>
    <t>关于提前下达2022年困难群众救助补助资金预算的通知</t>
  </si>
  <si>
    <t>安政预〔2022〕13号</t>
  </si>
  <si>
    <t>关于提前下达2022年退役安置补助经费预算的通知</t>
  </si>
  <si>
    <t>安财预〔2021〕838号</t>
  </si>
  <si>
    <t>关于提前下达2022年优抚对象补助经费预算的通知</t>
  </si>
  <si>
    <t>安政预〔2021〕587号</t>
  </si>
  <si>
    <t>关于提前下达2022年就业补助资金预算的通知</t>
  </si>
  <si>
    <t>安财预〔2021〕578号</t>
  </si>
  <si>
    <t>关于提前下达2022年中央财政医疗救助补助资金预算的通知</t>
  </si>
  <si>
    <t>安政预〔2022〕5号</t>
  </si>
  <si>
    <t>关于提前下达2022年省财政医疗救助补助资金的通知</t>
  </si>
  <si>
    <t>安政预〔2022〕14号</t>
  </si>
  <si>
    <t>提前下达2022年三区人才计划教师专项计划中央补助资金</t>
  </si>
  <si>
    <t>安财预〔2021〕620号</t>
  </si>
  <si>
    <t>提前下达2022年城乡义务教育经费保障机制中央和省级补助资金</t>
  </si>
  <si>
    <t>安财预〔2021〕627号</t>
  </si>
  <si>
    <t>提前下达2022年三区人才计划教师专项计划省级补助资金</t>
  </si>
  <si>
    <t>提前下达2022年原建档立卡贫困家庭学生资助省级补助资金</t>
  </si>
  <si>
    <t>安财预〔2021〕625号</t>
  </si>
  <si>
    <t>2022高新区政府性基金收入表</t>
  </si>
  <si>
    <t>单位:万元</t>
  </si>
  <si>
    <t xml:space="preserve">            收   入                                                                                                             基金项目</t>
  </si>
  <si>
    <t>2021年可支配数</t>
  </si>
  <si>
    <t>2022年预算可支配数</t>
  </si>
  <si>
    <t xml:space="preserve">              支  出
  单 位</t>
  </si>
  <si>
    <t>支出总计</t>
  </si>
  <si>
    <t>2022年预计支出</t>
  </si>
  <si>
    <t>调出资金</t>
  </si>
  <si>
    <t>结转下年</t>
  </si>
  <si>
    <t>小计</t>
  </si>
  <si>
    <t>2022预计收入</t>
  </si>
  <si>
    <t>政府债券转贷收入</t>
  </si>
  <si>
    <t>上年结余结转</t>
  </si>
  <si>
    <t>收入合计</t>
  </si>
  <si>
    <t>城乡社区支出</t>
  </si>
  <si>
    <t>国有土地使用权出让收入</t>
  </si>
  <si>
    <t xml:space="preserve">  国有土地使用权出让收入及对应专项债务收入安排的支出</t>
  </si>
  <si>
    <t>2022高新区政府性基金支出表</t>
  </si>
  <si>
    <t>2022高新区本级政府性基金支出表</t>
  </si>
  <si>
    <t>高新区2022年政府性基金转移支付表</t>
  </si>
  <si>
    <t>高新区2022年国有资本经营预算转移支付表</t>
  </si>
  <si>
    <t>备注：未编制国有资本经营预算，此表为空，特此说明。</t>
  </si>
  <si>
    <t>高新区2022年国有资本经营预算收入表</t>
  </si>
  <si>
    <r>
      <rPr>
        <sz val="11"/>
        <rFont val="宋体"/>
        <charset val="134"/>
      </rPr>
      <t>单位：万元</t>
    </r>
  </si>
  <si>
    <r>
      <rPr>
        <sz val="12"/>
        <rFont val="宋体"/>
        <charset val="134"/>
      </rPr>
      <t>收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入</t>
    </r>
  </si>
  <si>
    <r>
      <rPr>
        <sz val="12"/>
        <rFont val="宋体"/>
        <charset val="134"/>
      </rPr>
      <t>项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</si>
  <si>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预算数</t>
    </r>
  </si>
  <si>
    <r>
      <rPr>
        <sz val="12"/>
        <rFont val="宋体"/>
        <charset val="134"/>
      </rPr>
      <t>一、利润收入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</si>
  <si>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其他国有资本经营预算企业利润收入</t>
    </r>
  </si>
  <si>
    <r>
      <rPr>
        <sz val="12"/>
        <rFont val="宋体"/>
        <charset val="134"/>
      </rPr>
      <t>二、股利、股息收入</t>
    </r>
  </si>
  <si>
    <r>
      <rPr>
        <sz val="12"/>
        <rFont val="宋体"/>
        <charset val="134"/>
      </rPr>
      <t>三、产权转让收入</t>
    </r>
  </si>
  <si>
    <r>
      <rPr>
        <sz val="12"/>
        <rFont val="宋体"/>
        <charset val="134"/>
      </rPr>
      <t>四、清算收入</t>
    </r>
  </si>
  <si>
    <r>
      <rPr>
        <sz val="12"/>
        <rFont val="宋体"/>
        <charset val="134"/>
      </rPr>
      <t>五、其他国有资本经营预算收入</t>
    </r>
  </si>
  <si>
    <r>
      <rPr>
        <sz val="12"/>
        <rFont val="宋体"/>
        <charset val="134"/>
      </rPr>
      <t>收入合计</t>
    </r>
  </si>
  <si>
    <t>2022年高新区国有资本经营预算支出表</t>
  </si>
  <si>
    <r>
      <rPr>
        <sz val="12"/>
        <rFont val="宋体"/>
        <charset val="134"/>
      </rPr>
      <t>支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出</t>
    </r>
  </si>
  <si>
    <r>
      <rPr>
        <sz val="12"/>
        <rFont val="宋体"/>
        <charset val="134"/>
      </rPr>
      <t>一、解决历史遗留问题及改革成本支出</t>
    </r>
  </si>
  <si>
    <r>
      <rPr>
        <sz val="12"/>
        <rFont val="宋体"/>
        <charset val="134"/>
      </rPr>
      <t>二、国有企业资本金注入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</si>
  <si>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其他国有企业资本金注入</t>
    </r>
  </si>
  <si>
    <r>
      <rPr>
        <sz val="12"/>
        <rFont val="宋体"/>
        <charset val="134"/>
      </rPr>
      <t>三、国有企业政策性补贴</t>
    </r>
  </si>
  <si>
    <r>
      <rPr>
        <sz val="12"/>
        <rFont val="宋体"/>
        <charset val="134"/>
      </rPr>
      <t>四、金融国有资本经营预算支出</t>
    </r>
  </si>
  <si>
    <r>
      <rPr>
        <sz val="12"/>
        <rFont val="宋体"/>
        <charset val="134"/>
      </rPr>
      <t>五、其他国有资本经营预算支出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</si>
  <si>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其他国有资本经营预算支出</t>
    </r>
  </si>
  <si>
    <r>
      <rPr>
        <sz val="12"/>
        <rFont val="宋体"/>
        <charset val="134"/>
      </rPr>
      <t>支出合计</t>
    </r>
  </si>
  <si>
    <t>2022年高新区本级国有资本经营预算支出表</t>
  </si>
  <si>
    <t>2022年高新区社会保险基金收入预算表</t>
  </si>
  <si>
    <t>比21年预算增长%</t>
  </si>
  <si>
    <t>社会保险基金收入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</si>
  <si>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</si>
  <si>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</si>
  <si>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</si>
  <si>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</si>
  <si>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>城乡居民基本养老保险基金委托投资收益</t>
  </si>
  <si>
    <t>城乡居民基本养老保险基金集体补助收入</t>
  </si>
  <si>
    <t>其他城乡居民基本养老保险基金收入</t>
  </si>
  <si>
    <t>2022年高新区社会保险基金支出预算表</t>
  </si>
  <si>
    <t>社会保险基金支出</t>
  </si>
  <si>
    <t>一、城乡居民基本养老保险基金支出</t>
  </si>
  <si>
    <t>基础养老金支出</t>
  </si>
  <si>
    <t>个人账户养老金支出</t>
  </si>
  <si>
    <t>丧葬抚恤补助支出</t>
  </si>
  <si>
    <t>其他城乡居民基本养老保险基金</t>
  </si>
</sst>
</file>

<file path=xl/styles.xml><?xml version="1.0" encoding="utf-8"?>
<styleSheet xmlns="http://schemas.openxmlformats.org/spreadsheetml/2006/main">
  <numFmts count="2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_-* #,##0&quot;$&quot;_-;\-* #,##0&quot;$&quot;_-;_-* &quot;-&quot;&quot;$&quot;_-;_-@_-"/>
    <numFmt numFmtId="178" formatCode="0.00_ "/>
    <numFmt numFmtId="179" formatCode="_-* #,##0.00_$_-;\-* #,##0.00_$_-;_-* &quot;-&quot;??_$_-;_-@_-"/>
    <numFmt numFmtId="180" formatCode="\$#,##0.00;\(\$#,##0.00\)"/>
    <numFmt numFmtId="181" formatCode="0;_琀"/>
    <numFmt numFmtId="182" formatCode="_ \¥* #,##0.00_ ;_ \¥* \-#,##0.00_ ;_ \¥* &quot;-&quot;??_ ;_ @_ "/>
    <numFmt numFmtId="183" formatCode="0_);[Red]\(0\)"/>
    <numFmt numFmtId="184" formatCode="#,##0;\-#,##0;&quot;-&quot;"/>
    <numFmt numFmtId="185" formatCode="_-&quot;$&quot;* #,##0_-;\-&quot;$&quot;* #,##0_-;_-&quot;$&quot;* &quot;-&quot;_-;_-@_-"/>
    <numFmt numFmtId="186" formatCode="0.0"/>
    <numFmt numFmtId="187" formatCode="\$#,##0;\(\$#,##0\)"/>
    <numFmt numFmtId="188" formatCode=";;"/>
    <numFmt numFmtId="189" formatCode="0_ "/>
    <numFmt numFmtId="190" formatCode="%#.00"/>
    <numFmt numFmtId="191" formatCode="#,##0;\(#,##0\)"/>
    <numFmt numFmtId="192" formatCode="\$#.00"/>
    <numFmt numFmtId="193" formatCode="_-* #,##0_$_-;\-* #,##0_$_-;_-* &quot;-&quot;_$_-;_-@_-"/>
    <numFmt numFmtId="194" formatCode="#,##0_ "/>
    <numFmt numFmtId="195" formatCode="yyyy&quot;年&quot;m&quot;月&quot;d&quot;日&quot;;@"/>
    <numFmt numFmtId="196" formatCode="_-* #,##0.00&quot;$&quot;_-;\-* #,##0.00&quot;$&quot;_-;_-* &quot;-&quot;??&quot;$&quot;_-;_-@_-"/>
    <numFmt numFmtId="197" formatCode="0.0_ "/>
    <numFmt numFmtId="198" formatCode="0.0%"/>
    <numFmt numFmtId="199" formatCode="0.00_);[Red]\(0.00\)"/>
  </numFmts>
  <fonts count="98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name val="Arial"/>
      <charset val="134"/>
    </font>
    <font>
      <sz val="18"/>
      <name val="黑体"/>
      <charset val="134"/>
    </font>
    <font>
      <sz val="12"/>
      <name val="Times New Roman"/>
      <charset val="0"/>
    </font>
    <font>
      <sz val="12"/>
      <name val="宋体"/>
      <charset val="0"/>
    </font>
    <font>
      <b/>
      <sz val="12"/>
      <name val="Times New Roman"/>
      <charset val="0"/>
    </font>
    <font>
      <sz val="12"/>
      <color rgb="FF000000"/>
      <name val="Times New Roman"/>
      <charset val="0"/>
    </font>
    <font>
      <b/>
      <sz val="12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Times New Roman"/>
      <charset val="134"/>
    </font>
    <font>
      <sz val="20"/>
      <name val="黑体"/>
      <charset val="134"/>
    </font>
    <font>
      <sz val="12"/>
      <name val="方正小标宋简体"/>
      <charset val="134"/>
    </font>
    <font>
      <sz val="10"/>
      <name val="宋体"/>
      <charset val="134"/>
      <scheme val="minor"/>
    </font>
    <font>
      <sz val="9"/>
      <color indexed="8"/>
      <name val="新宋体"/>
      <charset val="134"/>
    </font>
    <font>
      <sz val="11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黑体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黑体"/>
      <charset val="134"/>
    </font>
    <font>
      <sz val="10"/>
      <color indexed="8"/>
      <name val="宋体"/>
      <charset val="134"/>
    </font>
    <font>
      <i/>
      <sz val="18"/>
      <name val="黑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"/>
      <color indexed="8"/>
      <name val="Courier"/>
      <charset val="134"/>
    </font>
    <font>
      <sz val="1"/>
      <color indexed="0"/>
      <name val="Courier"/>
      <charset val="134"/>
    </font>
    <font>
      <sz val="11"/>
      <color rgb="FF3F3F76"/>
      <name val="宋体"/>
      <charset val="0"/>
      <scheme val="minor"/>
    </font>
    <font>
      <sz val="10"/>
      <color indexed="17"/>
      <name val="宋体"/>
      <charset val="134"/>
    </font>
    <font>
      <sz val="11"/>
      <color indexed="17"/>
      <name val="宋体"/>
      <charset val="134"/>
    </font>
    <font>
      <sz val="1"/>
      <color indexed="16"/>
      <name val="Courier"/>
      <charset val="134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"/>
      <color indexed="18"/>
      <name val="Courier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7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Arial"/>
      <charset val="134"/>
    </font>
    <font>
      <sz val="12"/>
      <color indexed="20"/>
      <name val="楷体_GB2312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u/>
      <sz val="12"/>
      <color indexed="12"/>
      <name val="宋体"/>
      <charset val="134"/>
    </font>
    <font>
      <sz val="7"/>
      <name val="Small Fonts"/>
      <charset val="134"/>
    </font>
    <font>
      <b/>
      <sz val="12"/>
      <color indexed="8"/>
      <name val="宋体"/>
      <charset val="134"/>
    </font>
    <font>
      <sz val="10"/>
      <color indexed="8"/>
      <name val="Arial"/>
      <charset val="134"/>
    </font>
    <font>
      <b/>
      <sz val="10"/>
      <name val="MS Sans Serif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2"/>
      <name val="Courier"/>
      <charset val="134"/>
    </font>
    <font>
      <sz val="11"/>
      <color indexed="20"/>
      <name val="微软雅黑"/>
      <charset val="134"/>
    </font>
    <font>
      <u/>
      <sz val="10"/>
      <color indexed="12"/>
      <name val="宋体"/>
      <charset val="134"/>
    </font>
    <font>
      <sz val="11"/>
      <color indexed="17"/>
      <name val="微软雅黑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sz val="12"/>
      <name val="바탕체"/>
      <charset val="134"/>
    </font>
    <font>
      <b/>
      <sz val="12"/>
      <name val="宋体"/>
      <charset val="0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  <font>
      <b/>
      <sz val="9"/>
      <name val="Tahoma"/>
      <charset val="134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800">
    <xf numFmtId="0" fontId="0" fillId="0" borderId="0"/>
    <xf numFmtId="0" fontId="35" fillId="8" borderId="0" applyNumberFormat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39" fillId="9" borderId="13" applyNumberFormat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44" fontId="31" fillId="0" borderId="0" applyFont="0" applyFill="0" applyBorder="0" applyAlignment="0" applyProtection="0">
      <alignment vertical="center"/>
    </xf>
    <xf numFmtId="176" fontId="37" fillId="0" borderId="0">
      <protection locked="0"/>
    </xf>
    <xf numFmtId="0" fontId="43" fillId="10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176" fontId="37" fillId="0" borderId="0">
      <protection locked="0"/>
    </xf>
    <xf numFmtId="41" fontId="31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/>
    <xf numFmtId="0" fontId="43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43" fontId="31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7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9" fontId="0" fillId="0" borderId="0" applyFont="0" applyFill="0" applyBorder="0" applyAlignment="0" applyProtection="0">
      <alignment vertical="center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48" fillId="0" borderId="0" applyNumberForma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0" fontId="31" fillId="16" borderId="14" applyNumberFormat="0" applyFont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6" fillId="17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9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76" fontId="38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36" fillId="1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52" fillId="0" borderId="0" applyNumberFormat="0" applyFill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54" fillId="0" borderId="15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49" fillId="0" borderId="16" applyNumberFormat="0" applyFill="0" applyAlignment="0" applyProtection="0">
      <alignment vertical="center"/>
    </xf>
    <xf numFmtId="0" fontId="55" fillId="0" borderId="0"/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6" fillId="21" borderId="17" applyNumberFormat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0" fontId="57" fillId="21" borderId="13" applyNumberFormat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58" fillId="0" borderId="0">
      <protection locked="0"/>
    </xf>
    <xf numFmtId="176" fontId="42" fillId="0" borderId="0">
      <protection locked="0"/>
    </xf>
    <xf numFmtId="0" fontId="59" fillId="22" borderId="18" applyNumberFormat="0" applyAlignment="0" applyProtection="0">
      <alignment vertical="center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0" fontId="5" fillId="0" borderId="0"/>
    <xf numFmtId="176" fontId="38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0" fontId="43" fillId="23" borderId="0" applyNumberFormat="0" applyBorder="0" applyAlignment="0" applyProtection="0">
      <alignment vertical="center"/>
    </xf>
    <xf numFmtId="176" fontId="38" fillId="0" borderId="0">
      <protection locked="0"/>
    </xf>
    <xf numFmtId="176" fontId="37" fillId="0" borderId="0">
      <protection locked="0"/>
    </xf>
    <xf numFmtId="0" fontId="46" fillId="24" borderId="0" applyNumberFormat="0" applyBorder="0" applyAlignment="0" applyProtection="0">
      <alignment vertical="center"/>
    </xf>
    <xf numFmtId="176" fontId="37" fillId="0" borderId="0">
      <protection locked="0"/>
    </xf>
    <xf numFmtId="176" fontId="58" fillId="0" borderId="0">
      <protection locked="0"/>
    </xf>
    <xf numFmtId="176" fontId="42" fillId="0" borderId="0">
      <protection locked="0"/>
    </xf>
    <xf numFmtId="185" fontId="0" fillId="0" borderId="0" applyFont="0" applyFill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0" fontId="60" fillId="0" borderId="19" applyNumberFormat="0" applyFill="0" applyAlignment="0" applyProtection="0">
      <alignment vertical="center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0" fontId="61" fillId="0" borderId="20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176" fontId="42" fillId="0" borderId="0">
      <protection locked="0"/>
    </xf>
    <xf numFmtId="0" fontId="64" fillId="26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38" fillId="0" borderId="0">
      <protection locked="0"/>
    </xf>
    <xf numFmtId="0" fontId="43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3" fillId="29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0" fontId="43" fillId="3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0" fontId="65" fillId="3" borderId="0" applyNumberFormat="0" applyBorder="0" applyAlignment="0" applyProtection="0">
      <alignment vertical="center"/>
    </xf>
    <xf numFmtId="176" fontId="38" fillId="0" borderId="0">
      <protection locked="0"/>
    </xf>
    <xf numFmtId="0" fontId="43" fillId="31" borderId="0" applyNumberFormat="0" applyBorder="0" applyAlignment="0" applyProtection="0">
      <alignment vertical="center"/>
    </xf>
    <xf numFmtId="176" fontId="37" fillId="0" borderId="0">
      <protection locked="0"/>
    </xf>
    <xf numFmtId="0" fontId="2" fillId="0" borderId="0"/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3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0" fontId="43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176" fontId="38" fillId="0" borderId="0">
      <protection locked="0"/>
    </xf>
    <xf numFmtId="0" fontId="66" fillId="18" borderId="0" applyNumberFormat="0" applyBorder="0" applyAlignment="0" applyProtection="0">
      <alignment vertical="center"/>
    </xf>
    <xf numFmtId="176" fontId="42" fillId="0" borderId="0">
      <protection locked="0"/>
    </xf>
    <xf numFmtId="0" fontId="46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5" fillId="0" borderId="0"/>
    <xf numFmtId="0" fontId="44" fillId="43" borderId="0" applyNumberFormat="0" applyBorder="0" applyAlignment="0" applyProtection="0"/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" fillId="0" borderId="0"/>
    <xf numFmtId="176" fontId="42" fillId="0" borderId="0">
      <protection locked="0"/>
    </xf>
    <xf numFmtId="0" fontId="33" fillId="0" borderId="0">
      <alignment vertical="center"/>
    </xf>
    <xf numFmtId="176" fontId="42" fillId="0" borderId="0">
      <protection locked="0"/>
    </xf>
    <xf numFmtId="0" fontId="41" fillId="11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5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67" fillId="44" borderId="0" applyNumberFormat="0" applyBorder="0" applyAlignment="0" applyProtection="0"/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67" fillId="12" borderId="0" applyNumberFormat="0" applyBorder="0" applyAlignment="0" applyProtection="0"/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0" fontId="68" fillId="7" borderId="1" applyNumberFormat="0" applyBorder="0" applyAlignment="0" applyProtection="0"/>
    <xf numFmtId="0" fontId="65" fillId="3" borderId="0" applyNumberFormat="0" applyBorder="0" applyAlignment="0" applyProtection="0"/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69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9" fontId="0" fillId="0" borderId="0" applyFont="0" applyFill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0" fillId="0" borderId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2" fillId="0" borderId="0"/>
    <xf numFmtId="0" fontId="5" fillId="0" borderId="0"/>
    <xf numFmtId="0" fontId="5" fillId="0" borderId="0"/>
    <xf numFmtId="176" fontId="42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0" fillId="0" borderId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5" fillId="0" borderId="0"/>
    <xf numFmtId="176" fontId="42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2" fillId="0" borderId="0"/>
    <xf numFmtId="176" fontId="37" fillId="0" borderId="0">
      <protection locked="0"/>
    </xf>
    <xf numFmtId="0" fontId="62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70" fillId="0" borderId="0">
      <alignment vertical="center"/>
    </xf>
    <xf numFmtId="0" fontId="2" fillId="0" borderId="0"/>
    <xf numFmtId="0" fontId="2" fillId="0" borderId="0"/>
    <xf numFmtId="176" fontId="37" fillId="0" borderId="0">
      <protection locked="0"/>
    </xf>
    <xf numFmtId="176" fontId="42" fillId="0" borderId="0">
      <protection locked="0"/>
    </xf>
    <xf numFmtId="0" fontId="71" fillId="0" borderId="0"/>
    <xf numFmtId="0" fontId="71" fillId="0" borderId="0"/>
    <xf numFmtId="176" fontId="37" fillId="0" borderId="0">
      <protection locked="0"/>
    </xf>
    <xf numFmtId="0" fontId="2" fillId="0" borderId="0"/>
    <xf numFmtId="176" fontId="37" fillId="0" borderId="0">
      <protection locked="0"/>
    </xf>
    <xf numFmtId="0" fontId="5" fillId="0" borderId="0"/>
    <xf numFmtId="176" fontId="37" fillId="0" borderId="0">
      <protection locked="0"/>
    </xf>
    <xf numFmtId="176" fontId="37" fillId="0" borderId="0">
      <protection locked="0"/>
    </xf>
    <xf numFmtId="0" fontId="65" fillId="3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0" fontId="41" fillId="11" borderId="0" applyNumberFormat="0" applyBorder="0" applyAlignment="0" applyProtection="0">
      <alignment vertical="center"/>
    </xf>
    <xf numFmtId="176" fontId="38" fillId="0" borderId="0">
      <protection locked="0"/>
    </xf>
    <xf numFmtId="176" fontId="42" fillId="0" borderId="0">
      <protection locked="0"/>
    </xf>
    <xf numFmtId="0" fontId="62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72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0" fontId="40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0" fontId="66" fillId="1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7" fillId="0" borderId="0">
      <protection locked="0"/>
    </xf>
    <xf numFmtId="0" fontId="73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55" fillId="0" borderId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65" fillId="3" borderId="0" applyNumberFormat="0" applyBorder="0" applyAlignment="0" applyProtection="0"/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2" fillId="0" borderId="0"/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0" fontId="5" fillId="0" borderId="0"/>
    <xf numFmtId="176" fontId="42" fillId="0" borderId="0">
      <protection locked="0"/>
    </xf>
    <xf numFmtId="0" fontId="5" fillId="0" borderId="0"/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0" fontId="2" fillId="0" borderId="0"/>
    <xf numFmtId="0" fontId="62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2" fillId="0" borderId="0"/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0" fontId="5" fillId="0" borderId="0"/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0" fontId="0" fillId="0" borderId="0" applyFont="0" applyFill="0" applyBorder="0" applyAlignment="0" applyProtection="0"/>
    <xf numFmtId="176" fontId="42" fillId="0" borderId="0">
      <protection locked="0"/>
    </xf>
    <xf numFmtId="0" fontId="44" fillId="45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31" fillId="0" borderId="0">
      <alignment vertical="center"/>
    </xf>
    <xf numFmtId="0" fontId="0" fillId="0" borderId="0">
      <alignment vertical="center"/>
    </xf>
    <xf numFmtId="176" fontId="37" fillId="0" borderId="0">
      <protection locked="0"/>
    </xf>
    <xf numFmtId="0" fontId="2" fillId="0" borderId="0"/>
    <xf numFmtId="176" fontId="37" fillId="0" borderId="0">
      <protection locked="0"/>
    </xf>
    <xf numFmtId="176" fontId="42" fillId="0" borderId="0">
      <protection locked="0"/>
    </xf>
    <xf numFmtId="0" fontId="2" fillId="0" borderId="0"/>
    <xf numFmtId="176" fontId="37" fillId="0" borderId="0">
      <protection locked="0"/>
    </xf>
    <xf numFmtId="0" fontId="65" fillId="3" borderId="0" applyNumberFormat="0" applyBorder="0" applyAlignment="0" applyProtection="0">
      <alignment vertical="center"/>
    </xf>
    <xf numFmtId="176" fontId="42" fillId="0" borderId="0">
      <protection locked="0"/>
    </xf>
    <xf numFmtId="0" fontId="5" fillId="0" borderId="0"/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0" fontId="2" fillId="0" borderId="0"/>
    <xf numFmtId="176" fontId="42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73" fillId="11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74" fillId="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5" fillId="0" borderId="0"/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74" fillId="8" borderId="0" applyNumberFormat="0" applyBorder="0" applyAlignment="0" applyProtection="0"/>
    <xf numFmtId="0" fontId="5" fillId="0" borderId="0"/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62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5" fillId="0" borderId="0"/>
    <xf numFmtId="0" fontId="2" fillId="0" borderId="0"/>
    <xf numFmtId="0" fontId="2" fillId="0" borderId="0"/>
    <xf numFmtId="0" fontId="44" fillId="11" borderId="0" applyNumberFormat="0" applyBorder="0" applyAlignment="0" applyProtection="0"/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5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0" fontId="44" fillId="46" borderId="0" applyNumberFormat="0" applyBorder="0" applyAlignment="0" applyProtection="0"/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69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2" fillId="0" borderId="0"/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5" fillId="0" borderId="0"/>
    <xf numFmtId="0" fontId="66" fillId="1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62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0" fontId="65" fillId="3" borderId="0" applyNumberFormat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0" fontId="2" fillId="0" borderId="0"/>
    <xf numFmtId="176" fontId="42" fillId="0" borderId="0">
      <protection locked="0"/>
    </xf>
    <xf numFmtId="0" fontId="5" fillId="0" borderId="0"/>
    <xf numFmtId="176" fontId="37" fillId="0" borderId="0">
      <protection locked="0"/>
    </xf>
    <xf numFmtId="0" fontId="2" fillId="0" borderId="0"/>
    <xf numFmtId="176" fontId="37" fillId="0" borderId="0">
      <protection locked="0"/>
    </xf>
    <xf numFmtId="0" fontId="5" fillId="0" borderId="0"/>
    <xf numFmtId="176" fontId="37" fillId="0" borderId="0">
      <protection locked="0"/>
    </xf>
    <xf numFmtId="0" fontId="2" fillId="0" borderId="0"/>
    <xf numFmtId="176" fontId="37" fillId="0" borderId="0">
      <protection locked="0"/>
    </xf>
    <xf numFmtId="176" fontId="37" fillId="0" borderId="0">
      <protection locked="0"/>
    </xf>
    <xf numFmtId="0" fontId="2" fillId="0" borderId="0"/>
    <xf numFmtId="0" fontId="5" fillId="0" borderId="0"/>
    <xf numFmtId="176" fontId="37" fillId="0" borderId="0">
      <protection locked="0"/>
    </xf>
    <xf numFmtId="176" fontId="37" fillId="0" borderId="0">
      <protection locked="0"/>
    </xf>
    <xf numFmtId="0" fontId="2" fillId="0" borderId="0"/>
    <xf numFmtId="176" fontId="37" fillId="0" borderId="0">
      <protection locked="0"/>
    </xf>
    <xf numFmtId="176" fontId="37" fillId="0" borderId="0">
      <protection locked="0"/>
    </xf>
    <xf numFmtId="0" fontId="5" fillId="0" borderId="0"/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0" fontId="73" fillId="11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37" fontId="76" fillId="0" borderId="0"/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0" fontId="40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65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58" fillId="0" borderId="0">
      <protection locked="0"/>
    </xf>
    <xf numFmtId="195" fontId="0" fillId="0" borderId="0" applyFont="0" applyFill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55" fillId="0" borderId="0"/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0" fillId="0" borderId="0"/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0" fillId="0" borderId="0" applyFont="0" applyFill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74" fillId="8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1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74" fillId="8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58" fillId="0" borderId="0">
      <protection locked="0"/>
    </xf>
    <xf numFmtId="0" fontId="2" fillId="0" borderId="0"/>
    <xf numFmtId="0" fontId="55" fillId="0" borderId="0"/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69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65" fillId="3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0" fontId="77" fillId="47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0" fontId="65" fillId="11" borderId="0" applyNumberFormat="0" applyBorder="0" applyAlignment="0" applyProtection="0">
      <alignment vertical="center"/>
    </xf>
    <xf numFmtId="176" fontId="38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0" fontId="67" fillId="44" borderId="0" applyNumberFormat="0" applyBorder="0" applyAlignment="0" applyProtection="0"/>
    <xf numFmtId="0" fontId="72" fillId="3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67" fillId="5" borderId="0" applyNumberFormat="0" applyBorder="0" applyAlignment="0" applyProtection="0"/>
    <xf numFmtId="176" fontId="37" fillId="0" borderId="0">
      <protection locked="0"/>
    </xf>
    <xf numFmtId="0" fontId="67" fillId="44" borderId="0" applyNumberFormat="0" applyBorder="0" applyAlignment="0" applyProtection="0"/>
    <xf numFmtId="0" fontId="67" fillId="48" borderId="0" applyNumberFormat="0" applyBorder="0" applyAlignment="0" applyProtection="0"/>
    <xf numFmtId="0" fontId="44" fillId="45" borderId="0" applyNumberFormat="0" applyBorder="0" applyAlignment="0" applyProtection="0"/>
    <xf numFmtId="0" fontId="67" fillId="49" borderId="0" applyNumberFormat="0" applyBorder="0" applyAlignment="0" applyProtection="0"/>
    <xf numFmtId="0" fontId="67" fillId="48" borderId="0" applyNumberFormat="0" applyBorder="0" applyAlignment="0" applyProtection="0"/>
    <xf numFmtId="176" fontId="37" fillId="0" borderId="0">
      <protection locked="0"/>
    </xf>
    <xf numFmtId="0" fontId="67" fillId="49" borderId="0" applyNumberFormat="0" applyBorder="0" applyAlignment="0" applyProtection="0"/>
    <xf numFmtId="176" fontId="37" fillId="0" borderId="0">
      <protection locked="0"/>
    </xf>
    <xf numFmtId="0" fontId="44" fillId="3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67" fillId="49" borderId="0" applyNumberFormat="0" applyBorder="0" applyAlignment="0" applyProtection="0"/>
    <xf numFmtId="0" fontId="44" fillId="12" borderId="0" applyNumberFormat="0" applyBorder="0" applyAlignment="0" applyProtection="0"/>
    <xf numFmtId="0" fontId="65" fillId="3" borderId="0" applyNumberFormat="0" applyBorder="0" applyAlignment="0" applyProtection="0"/>
    <xf numFmtId="0" fontId="67" fillId="12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67" fillId="50" borderId="0" applyNumberFormat="0" applyBorder="0" applyAlignment="0" applyProtection="0"/>
    <xf numFmtId="0" fontId="44" fillId="43" borderId="0" applyNumberFormat="0" applyBorder="0" applyAlignment="0" applyProtection="0"/>
    <xf numFmtId="0" fontId="67" fillId="5" borderId="0" applyNumberFormat="0" applyBorder="0" applyAlignment="0" applyProtection="0"/>
    <xf numFmtId="0" fontId="67" fillId="51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0" fontId="44" fillId="45" borderId="0" applyNumberFormat="0" applyBorder="0" applyAlignment="0" applyProtection="0"/>
    <xf numFmtId="190" fontId="37" fillId="0" borderId="0">
      <protection locked="0"/>
    </xf>
    <xf numFmtId="176" fontId="37" fillId="0" borderId="0">
      <protection locked="0"/>
    </xf>
    <xf numFmtId="0" fontId="67" fillId="46" borderId="0" applyNumberFormat="0" applyBorder="0" applyAlignment="0" applyProtection="0"/>
    <xf numFmtId="0" fontId="67" fillId="51" borderId="0" applyNumberFormat="0" applyBorder="0" applyAlignment="0" applyProtection="0"/>
    <xf numFmtId="176" fontId="37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58" fillId="0" borderId="0">
      <protection locked="0"/>
    </xf>
    <xf numFmtId="176" fontId="42" fillId="0" borderId="0">
      <protection locked="0"/>
    </xf>
    <xf numFmtId="176" fontId="58" fillId="0" borderId="0">
      <protection locked="0"/>
    </xf>
    <xf numFmtId="176" fontId="37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58" fillId="0" borderId="0">
      <protection locked="0"/>
    </xf>
    <xf numFmtId="0" fontId="65" fillId="3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184" fontId="78" fillId="0" borderId="0" applyFill="0" applyBorder="0" applyAlignment="0"/>
    <xf numFmtId="0" fontId="41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176" fontId="37" fillId="0" borderId="0">
      <protection locked="0"/>
    </xf>
    <xf numFmtId="191" fontId="17" fillId="0" borderId="0"/>
    <xf numFmtId="0" fontId="0" fillId="0" borderId="0" applyFont="0" applyFill="0" applyBorder="0" applyAlignment="0" applyProtection="0"/>
    <xf numFmtId="4" fontId="37" fillId="0" borderId="0">
      <protection locked="0"/>
    </xf>
    <xf numFmtId="176" fontId="37" fillId="0" borderId="0">
      <protection locked="0"/>
    </xf>
    <xf numFmtId="192" fontId="37" fillId="0" borderId="0">
      <protection locked="0"/>
    </xf>
    <xf numFmtId="180" fontId="17" fillId="0" borderId="0"/>
    <xf numFmtId="0" fontId="80" fillId="0" borderId="0" applyProtection="0"/>
    <xf numFmtId="187" fontId="17" fillId="0" borderId="0"/>
    <xf numFmtId="2" fontId="80" fillId="0" borderId="0" applyProtection="0"/>
    <xf numFmtId="176" fontId="37" fillId="0" borderId="0">
      <protection locked="0"/>
    </xf>
    <xf numFmtId="176" fontId="38" fillId="0" borderId="0">
      <protection locked="0"/>
    </xf>
    <xf numFmtId="0" fontId="68" fillId="12" borderId="0" applyNumberFormat="0" applyBorder="0" applyAlignment="0" applyProtection="0"/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81" fillId="0" borderId="21" applyNumberFormat="0" applyAlignment="0" applyProtection="0">
      <alignment horizontal="left" vertical="center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0" fontId="81" fillId="0" borderId="6">
      <alignment horizontal="left" vertical="center"/>
    </xf>
    <xf numFmtId="0" fontId="82" fillId="0" borderId="0" applyProtection="0"/>
    <xf numFmtId="0" fontId="81" fillId="0" borderId="0" applyProtection="0"/>
    <xf numFmtId="0" fontId="83" fillId="0" borderId="0"/>
    <xf numFmtId="0" fontId="84" fillId="0" borderId="0"/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0" fontId="85" fillId="0" borderId="0"/>
    <xf numFmtId="0" fontId="36" fillId="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80" fillId="0" borderId="22" applyProtection="0"/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43" fontId="0" fillId="0" borderId="0" applyFont="0" applyFill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65" fillId="3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0" fontId="0" fillId="0" borderId="0"/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0" fontId="41" fillId="11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72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65" fillId="3" borderId="0" applyNumberFormat="0" applyBorder="0" applyAlignment="0" applyProtection="0"/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65" fillId="3" borderId="0" applyNumberFormat="0" applyBorder="0" applyAlignment="0" applyProtection="0"/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0" fontId="55" fillId="0" borderId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73" fillId="11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11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73" fillId="11" borderId="0" applyNumberFormat="0" applyBorder="0" applyAlignment="0" applyProtection="0">
      <alignment vertical="center"/>
    </xf>
    <xf numFmtId="176" fontId="37" fillId="0" borderId="0">
      <protection locked="0"/>
    </xf>
    <xf numFmtId="0" fontId="3" fillId="0" borderId="1">
      <alignment horizontal="distributed" vertical="center" wrapText="1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65" fillId="3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0" fontId="74" fillId="8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43" fontId="0" fillId="0" borderId="0" applyFont="0" applyFill="0" applyBorder="0" applyAlignment="0" applyProtection="0">
      <alignment vertical="center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74" fillId="8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176" fontId="37" fillId="0" borderId="0">
      <protection locked="0"/>
    </xf>
    <xf numFmtId="0" fontId="65" fillId="3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65" fillId="3" borderId="0" applyNumberFormat="0" applyBorder="0" applyAlignment="0" applyProtection="0"/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0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74" fillId="8" borderId="0" applyNumberFormat="0" applyBorder="0" applyAlignment="0" applyProtection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65" fillId="3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0" fontId="62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69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0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62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72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96" fontId="0" fillId="0" borderId="0" applyFont="0" applyFill="0" applyBorder="0" applyAlignment="0" applyProtection="0"/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70" fillId="0" borderId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65" fillId="11" borderId="0" applyNumberFormat="0" applyBorder="0" applyAlignment="0" applyProtection="0">
      <alignment vertical="center"/>
    </xf>
    <xf numFmtId="176" fontId="37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86" fillId="0" borderId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5" fillId="18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74" fillId="8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41" fillId="11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176" fontId="38" fillId="0" borderId="0">
      <protection locked="0"/>
    </xf>
    <xf numFmtId="0" fontId="1" fillId="0" borderId="0">
      <alignment vertical="center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69" fillId="8" borderId="0" applyNumberFormat="0" applyBorder="0" applyAlignment="0" applyProtection="0">
      <alignment vertical="center"/>
    </xf>
    <xf numFmtId="176" fontId="38" fillId="0" borderId="0">
      <protection locked="0"/>
    </xf>
    <xf numFmtId="0" fontId="41" fillId="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8" fillId="0" borderId="0">
      <protection locked="0"/>
    </xf>
    <xf numFmtId="0" fontId="65" fillId="3" borderId="0" applyNumberFormat="0" applyBorder="0" applyAlignment="0" applyProtection="0"/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35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4" fillId="45" borderId="0" applyNumberFormat="0" applyBorder="0" applyAlignment="0" applyProtection="0"/>
    <xf numFmtId="0" fontId="36" fillId="18" borderId="0" applyNumberFormat="0" applyBorder="0" applyAlignment="0" applyProtection="0">
      <alignment vertical="center"/>
    </xf>
    <xf numFmtId="176" fontId="42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87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176" fontId="42" fillId="0" borderId="0">
      <protection locked="0"/>
    </xf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74" fillId="8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35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69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42" fillId="0" borderId="0">
      <protection locked="0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69" fillId="8" borderId="0" applyNumberFormat="0" applyBorder="0" applyAlignment="0" applyProtection="0">
      <alignment vertical="center"/>
    </xf>
    <xf numFmtId="0" fontId="5" fillId="0" borderId="0"/>
    <xf numFmtId="0" fontId="36" fillId="8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176" fontId="42" fillId="0" borderId="0">
      <protection locked="0"/>
    </xf>
    <xf numFmtId="0" fontId="36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9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76" fontId="37" fillId="0" borderId="0">
      <protection locked="0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176" fontId="38" fillId="0" borderId="0">
      <protection locked="0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0" fontId="0" fillId="0" borderId="0"/>
    <xf numFmtId="0" fontId="0" fillId="0" borderId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0" fillId="0" borderId="0">
      <alignment vertical="center"/>
    </xf>
    <xf numFmtId="0" fontId="0" fillId="0" borderId="0"/>
    <xf numFmtId="0" fontId="70" fillId="0" borderId="0">
      <alignment vertical="center"/>
    </xf>
    <xf numFmtId="0" fontId="0" fillId="0" borderId="0">
      <alignment vertical="center"/>
    </xf>
    <xf numFmtId="0" fontId="70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41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176" fontId="42" fillId="0" borderId="0">
      <protection locked="0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5" fillId="11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176" fontId="42" fillId="0" borderId="0">
      <protection locked="0"/>
    </xf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89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58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6" fontId="42" fillId="0" borderId="0"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76" fontId="38" fillId="0" borderId="0">
      <protection locked="0"/>
    </xf>
    <xf numFmtId="182" fontId="0" fillId="0" borderId="0" applyFont="0" applyFill="0" applyBorder="0" applyAlignment="0" applyProtection="0">
      <alignment vertical="center"/>
    </xf>
    <xf numFmtId="176" fontId="38" fillId="0" borderId="0">
      <protection locked="0"/>
    </xf>
    <xf numFmtId="193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6" fontId="37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58" fillId="0" borderId="0">
      <protection locked="0"/>
    </xf>
    <xf numFmtId="176" fontId="38" fillId="0" borderId="0">
      <protection locked="0"/>
    </xf>
    <xf numFmtId="43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5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1" fillId="0" borderId="0"/>
    <xf numFmtId="0" fontId="77" fillId="52" borderId="0" applyNumberFormat="0" applyBorder="0" applyAlignment="0" applyProtection="0"/>
    <xf numFmtId="0" fontId="77" fillId="53" borderId="0" applyNumberFormat="0" applyBorder="0" applyAlignment="0" applyProtection="0"/>
    <xf numFmtId="1" fontId="3" fillId="0" borderId="1">
      <alignment vertical="center"/>
      <protection locked="0"/>
    </xf>
    <xf numFmtId="186" fontId="3" fillId="0" borderId="1">
      <alignment vertical="center"/>
      <protection locked="0"/>
    </xf>
    <xf numFmtId="0" fontId="2" fillId="0" borderId="0"/>
    <xf numFmtId="40" fontId="0" fillId="0" borderId="0" applyFont="0" applyFill="0" applyBorder="0" applyAlignment="0" applyProtection="0"/>
    <xf numFmtId="0" fontId="92" fillId="0" borderId="0"/>
  </cellStyleXfs>
  <cellXfs count="258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83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183" fontId="1" fillId="0" borderId="0" xfId="0" applyNumberFormat="1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83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83" fontId="3" fillId="0" borderId="1" xfId="0" applyNumberFormat="1" applyFont="1" applyBorder="1" applyAlignment="1">
      <alignment horizontal="center" vertical="center"/>
    </xf>
    <xf numFmtId="197" fontId="3" fillId="0" borderId="1" xfId="0" applyNumberFormat="1" applyFont="1" applyBorder="1" applyAlignment="1">
      <alignment horizontal="center" vertical="center" wrapText="1"/>
    </xf>
    <xf numFmtId="198" fontId="3" fillId="0" borderId="1" xfId="0" applyNumberFormat="1" applyFont="1" applyBorder="1" applyAlignment="1">
      <alignment horizontal="center" vertical="center" wrapText="1"/>
    </xf>
    <xf numFmtId="0" fontId="1" fillId="0" borderId="0" xfId="593" applyFont="1"/>
    <xf numFmtId="0" fontId="5" fillId="0" borderId="0" xfId="593" applyAlignment="1">
      <alignment horizontal="center"/>
    </xf>
    <xf numFmtId="0" fontId="5" fillId="0" borderId="0" xfId="593" applyAlignment="1">
      <alignment horizontal="left" wrapText="1"/>
    </xf>
    <xf numFmtId="183" fontId="5" fillId="0" borderId="0" xfId="593" applyNumberFormat="1"/>
    <xf numFmtId="0" fontId="5" fillId="0" borderId="0" xfId="593" applyAlignment="1">
      <alignment wrapText="1"/>
    </xf>
    <xf numFmtId="0" fontId="5" fillId="0" borderId="0" xfId="593"/>
    <xf numFmtId="0" fontId="0" fillId="0" borderId="0" xfId="593" applyFont="1" applyAlignment="1">
      <alignment horizontal="left"/>
    </xf>
    <xf numFmtId="0" fontId="4" fillId="0" borderId="0" xfId="593" applyFont="1" applyAlignment="1">
      <alignment horizontal="center"/>
    </xf>
    <xf numFmtId="0" fontId="3" fillId="0" borderId="0" xfId="593" applyFont="1" applyAlignment="1">
      <alignment horizontal="center"/>
    </xf>
    <xf numFmtId="0" fontId="1" fillId="0" borderId="0" xfId="593" applyFont="1" applyAlignment="1">
      <alignment horizontal="left" wrapText="1"/>
    </xf>
    <xf numFmtId="183" fontId="1" fillId="0" borderId="0" xfId="593" applyNumberFormat="1" applyFont="1"/>
    <xf numFmtId="0" fontId="1" fillId="0" borderId="0" xfId="593" applyFont="1" applyAlignment="1">
      <alignment horizontal="right" wrapText="1"/>
    </xf>
    <xf numFmtId="0" fontId="0" fillId="0" borderId="1" xfId="593" applyFont="1" applyBorder="1" applyAlignment="1">
      <alignment horizontal="center" vertical="center"/>
    </xf>
    <xf numFmtId="0" fontId="0" fillId="0" borderId="1" xfId="593" applyFont="1" applyBorder="1" applyAlignment="1">
      <alignment horizontal="center" vertical="center" wrapText="1"/>
    </xf>
    <xf numFmtId="183" fontId="0" fillId="0" borderId="1" xfId="593" applyNumberFormat="1" applyFont="1" applyBorder="1" applyAlignment="1">
      <alignment horizontal="center" vertical="center"/>
    </xf>
    <xf numFmtId="0" fontId="3" fillId="0" borderId="1" xfId="593" applyFont="1" applyBorder="1" applyAlignment="1">
      <alignment horizontal="center" vertical="center"/>
    </xf>
    <xf numFmtId="0" fontId="3" fillId="0" borderId="1" xfId="593" applyFont="1" applyBorder="1" applyAlignment="1">
      <alignment horizontal="left" vertical="center" wrapText="1"/>
    </xf>
    <xf numFmtId="183" fontId="3" fillId="0" borderId="1" xfId="593" applyNumberFormat="1" applyFont="1" applyBorder="1" applyAlignment="1">
      <alignment horizontal="center" vertical="center"/>
    </xf>
    <xf numFmtId="197" fontId="3" fillId="0" borderId="1" xfId="593" applyNumberFormat="1" applyFont="1" applyBorder="1" applyAlignment="1">
      <alignment horizontal="center" vertical="center" wrapText="1"/>
    </xf>
    <xf numFmtId="183" fontId="3" fillId="0" borderId="1" xfId="593" applyNumberFormat="1" applyFont="1" applyFill="1" applyBorder="1" applyAlignment="1">
      <alignment horizontal="center" vertical="center"/>
    </xf>
    <xf numFmtId="0" fontId="0" fillId="0" borderId="0" xfId="2423" applyFont="1" applyFill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1" xfId="2448" applyNumberFormat="1" applyFont="1" applyFill="1" applyBorder="1" applyAlignment="1" applyProtection="1">
      <alignment vertical="center"/>
      <protection locked="0"/>
    </xf>
    <xf numFmtId="0" fontId="1" fillId="0" borderId="1" xfId="2448" applyFont="1" applyFill="1" applyBorder="1" applyAlignment="1">
      <alignment vertical="center"/>
    </xf>
    <xf numFmtId="0" fontId="1" fillId="0" borderId="1" xfId="2448" applyFont="1" applyBorder="1" applyAlignment="1">
      <alignment vertical="center"/>
    </xf>
    <xf numFmtId="0" fontId="1" fillId="0" borderId="1" xfId="2448" applyFont="1" applyBorder="1"/>
    <xf numFmtId="0" fontId="13" fillId="0" borderId="0" xfId="0" applyFont="1" applyAlignment="1">
      <alignment horizontal="center" vertical="center"/>
    </xf>
    <xf numFmtId="1" fontId="1" fillId="0" borderId="1" xfId="2448" applyNumberFormat="1" applyFont="1" applyFill="1" applyBorder="1" applyAlignment="1">
      <alignment horizontal="right" vertical="center" wrapText="1"/>
    </xf>
    <xf numFmtId="0" fontId="0" fillId="2" borderId="0" xfId="2423" applyFont="1" applyFill="1" applyAlignment="1">
      <alignment vertical="center"/>
    </xf>
    <xf numFmtId="0" fontId="0" fillId="0" borderId="0" xfId="2423" applyFont="1" applyFill="1" applyAlignment="1">
      <alignment vertical="center"/>
    </xf>
    <xf numFmtId="0" fontId="14" fillId="0" borderId="0" xfId="2445" applyFont="1" applyFill="1" applyAlignment="1">
      <alignment horizontal="center" vertical="center"/>
    </xf>
    <xf numFmtId="0" fontId="1" fillId="0" borderId="0" xfId="2445" applyFont="1" applyFill="1" applyAlignment="1">
      <alignment vertical="center"/>
    </xf>
    <xf numFmtId="0" fontId="15" fillId="0" borderId="0" xfId="2445" applyFont="1" applyFill="1" applyAlignment="1">
      <alignment vertical="center"/>
    </xf>
    <xf numFmtId="31" fontId="1" fillId="0" borderId="4" xfId="2445" applyNumberFormat="1" applyFont="1" applyFill="1" applyBorder="1" applyAlignment="1">
      <alignment horizontal="center" vertical="center"/>
    </xf>
    <xf numFmtId="0" fontId="1" fillId="0" borderId="4" xfId="2445" applyFont="1" applyFill="1" applyBorder="1" applyAlignment="1">
      <alignment horizontal="center" vertical="center"/>
    </xf>
    <xf numFmtId="0" fontId="15" fillId="0" borderId="0" xfId="2445" applyFont="1" applyFill="1" applyAlignment="1">
      <alignment horizontal="left" vertical="center"/>
    </xf>
    <xf numFmtId="0" fontId="1" fillId="0" borderId="5" xfId="2445" applyFont="1" applyFill="1" applyBorder="1" applyAlignment="1">
      <alignment horizontal="left" vertical="center" wrapText="1"/>
    </xf>
    <xf numFmtId="0" fontId="1" fillId="0" borderId="1" xfId="2445" applyFont="1" applyFill="1" applyBorder="1" applyAlignment="1">
      <alignment horizontal="center" vertical="center" wrapText="1"/>
    </xf>
    <xf numFmtId="0" fontId="1" fillId="0" borderId="2" xfId="2445" applyFont="1" applyFill="1" applyBorder="1" applyAlignment="1">
      <alignment horizontal="center" vertical="center"/>
    </xf>
    <xf numFmtId="0" fontId="1" fillId="0" borderId="6" xfId="2445" applyFont="1" applyFill="1" applyBorder="1" applyAlignment="1">
      <alignment horizontal="center" vertical="center"/>
    </xf>
    <xf numFmtId="0" fontId="1" fillId="0" borderId="7" xfId="2445" applyFont="1" applyFill="1" applyBorder="1" applyAlignment="1">
      <alignment horizontal="center" vertical="center"/>
    </xf>
    <xf numFmtId="0" fontId="1" fillId="0" borderId="8" xfId="2445" applyFont="1" applyFill="1" applyBorder="1" applyAlignment="1">
      <alignment horizontal="left" vertical="center" wrapText="1"/>
    </xf>
    <xf numFmtId="0" fontId="1" fillId="0" borderId="3" xfId="2445" applyFont="1" applyFill="1" applyBorder="1" applyAlignment="1">
      <alignment horizontal="center" vertical="center" wrapText="1"/>
    </xf>
    <xf numFmtId="0" fontId="1" fillId="0" borderId="9" xfId="2445" applyFont="1" applyFill="1" applyBorder="1" applyAlignment="1">
      <alignment horizontal="left" vertical="center" wrapText="1"/>
    </xf>
    <xf numFmtId="0" fontId="0" fillId="0" borderId="10" xfId="0" applyFont="1" applyBorder="1" applyAlignment="1">
      <alignment vertical="center"/>
    </xf>
    <xf numFmtId="0" fontId="1" fillId="0" borderId="1" xfId="2445" applyFont="1" applyFill="1" applyBorder="1" applyAlignment="1">
      <alignment horizontal="center" vertical="center"/>
    </xf>
    <xf numFmtId="189" fontId="16" fillId="0" borderId="1" xfId="2445" applyNumberFormat="1" applyFont="1" applyFill="1" applyBorder="1" applyAlignment="1">
      <alignment horizontal="right" vertical="center" wrapText="1"/>
    </xf>
    <xf numFmtId="189" fontId="5" fillId="2" borderId="1" xfId="2445" applyNumberFormat="1" applyFont="1" applyFill="1" applyBorder="1" applyAlignment="1">
      <alignment horizontal="right" vertical="center" wrapText="1"/>
    </xf>
    <xf numFmtId="189" fontId="5" fillId="0" borderId="1" xfId="2445" applyNumberFormat="1" applyFont="1" applyFill="1" applyBorder="1" applyAlignment="1">
      <alignment horizontal="right" vertical="center" wrapText="1"/>
    </xf>
    <xf numFmtId="189" fontId="1" fillId="0" borderId="1" xfId="2445" applyNumberFormat="1" applyFont="1" applyFill="1" applyBorder="1" applyAlignment="1">
      <alignment horizontal="center" vertical="center" wrapText="1"/>
    </xf>
    <xf numFmtId="0" fontId="1" fillId="0" borderId="1" xfId="2445" applyFont="1" applyFill="1" applyBorder="1" applyAlignment="1">
      <alignment vertical="center"/>
    </xf>
    <xf numFmtId="0" fontId="1" fillId="2" borderId="1" xfId="2445" applyFont="1" applyFill="1" applyBorder="1" applyAlignment="1">
      <alignment vertical="center"/>
    </xf>
    <xf numFmtId="189" fontId="16" fillId="2" borderId="1" xfId="2445" applyNumberFormat="1" applyFont="1" applyFill="1" applyBorder="1" applyAlignment="1">
      <alignment horizontal="right" vertical="center" wrapText="1"/>
    </xf>
    <xf numFmtId="189" fontId="0" fillId="0" borderId="0" xfId="2423" applyNumberFormat="1" applyFont="1" applyFill="1" applyAlignment="1">
      <alignment vertical="center"/>
    </xf>
    <xf numFmtId="31" fontId="1" fillId="0" borderId="0" xfId="2445" applyNumberFormat="1" applyFont="1" applyFill="1" applyBorder="1" applyAlignment="1">
      <alignment horizontal="center" vertical="center"/>
    </xf>
    <xf numFmtId="0" fontId="1" fillId="0" borderId="11" xfId="2445" applyFont="1" applyFill="1" applyBorder="1" applyAlignment="1">
      <alignment horizontal="center" vertical="center" wrapText="1"/>
    </xf>
    <xf numFmtId="0" fontId="1" fillId="0" borderId="3" xfId="2446" applyFont="1" applyFill="1" applyBorder="1" applyAlignment="1">
      <alignment horizontal="center" vertical="center" wrapText="1"/>
    </xf>
    <xf numFmtId="0" fontId="1" fillId="0" borderId="12" xfId="2445" applyFont="1" applyFill="1" applyBorder="1" applyAlignment="1">
      <alignment horizontal="center" vertical="center" wrapText="1"/>
    </xf>
    <xf numFmtId="0" fontId="1" fillId="0" borderId="10" xfId="2446" applyFont="1" applyFill="1" applyBorder="1" applyAlignment="1">
      <alignment horizontal="center" vertical="center" wrapText="1"/>
    </xf>
    <xf numFmtId="0" fontId="17" fillId="0" borderId="0" xfId="699" applyFont="1" applyFill="1" applyAlignment="1">
      <alignment vertical="center" wrapText="1"/>
    </xf>
    <xf numFmtId="0" fontId="2" fillId="0" borderId="0" xfId="699" applyFont="1" applyFill="1" applyAlignment="1">
      <alignment vertical="center" wrapText="1"/>
    </xf>
    <xf numFmtId="0" fontId="2" fillId="0" borderId="0" xfId="699" applyFont="1" applyAlignment="1">
      <alignment vertical="center" wrapText="1"/>
    </xf>
    <xf numFmtId="0" fontId="2" fillId="0" borderId="0" xfId="699" applyFont="1" applyAlignment="1">
      <alignment horizontal="center" vertical="center" wrapText="1"/>
    </xf>
    <xf numFmtId="0" fontId="0" fillId="0" borderId="0" xfId="699" applyFont="1" applyAlignment="1">
      <alignment vertical="center" wrapText="1"/>
    </xf>
    <xf numFmtId="0" fontId="18" fillId="0" borderId="0" xfId="699" applyFont="1" applyAlignment="1" applyProtection="1">
      <alignment vertical="center" wrapText="1"/>
    </xf>
    <xf numFmtId="0" fontId="4" fillId="0" borderId="0" xfId="699" applyFont="1" applyAlignment="1" applyProtection="1">
      <alignment horizontal="center" vertical="center" wrapText="1"/>
    </xf>
    <xf numFmtId="0" fontId="2" fillId="0" borderId="0" xfId="699" applyFont="1" applyAlignment="1" applyProtection="1">
      <alignment vertical="center" wrapText="1"/>
      <protection locked="0"/>
    </xf>
    <xf numFmtId="0" fontId="2" fillId="0" borderId="0" xfId="699" applyFont="1" applyAlignment="1" applyProtection="1">
      <alignment horizontal="center" vertical="center" wrapText="1"/>
      <protection locked="0"/>
    </xf>
    <xf numFmtId="0" fontId="1" fillId="0" borderId="0" xfId="699" applyFont="1" applyAlignment="1">
      <alignment horizontal="right" vertical="center" wrapText="1"/>
    </xf>
    <xf numFmtId="0" fontId="19" fillId="3" borderId="3" xfId="699" applyFont="1" applyFill="1" applyBorder="1" applyAlignment="1" applyProtection="1">
      <alignment horizontal="center" vertical="center" wrapText="1"/>
    </xf>
    <xf numFmtId="0" fontId="11" fillId="0" borderId="3" xfId="699" applyFont="1" applyFill="1" applyBorder="1" applyAlignment="1" applyProtection="1">
      <alignment horizontal="center" vertical="center" wrapText="1"/>
    </xf>
    <xf numFmtId="183" fontId="11" fillId="0" borderId="3" xfId="699" applyNumberFormat="1" applyFont="1" applyFill="1" applyBorder="1" applyAlignment="1" applyProtection="1">
      <alignment horizontal="center" vertical="center" wrapText="1"/>
    </xf>
    <xf numFmtId="0" fontId="0" fillId="3" borderId="1" xfId="699" applyFont="1" applyFill="1" applyBorder="1" applyAlignment="1" applyProtection="1">
      <alignment vertical="center" wrapText="1"/>
    </xf>
    <xf numFmtId="0" fontId="0" fillId="0" borderId="1" xfId="699" applyFont="1" applyFill="1" applyBorder="1" applyAlignment="1" applyProtection="1">
      <alignment horizontal="center" vertical="center" wrapText="1"/>
    </xf>
    <xf numFmtId="199" fontId="0" fillId="0" borderId="1" xfId="699" applyNumberFormat="1" applyFont="1" applyFill="1" applyBorder="1" applyAlignment="1" applyProtection="1">
      <alignment horizontal="center" vertical="center" wrapText="1"/>
    </xf>
    <xf numFmtId="0" fontId="0" fillId="0" borderId="1" xfId="699" applyFont="1" applyFill="1" applyBorder="1" applyAlignment="1" applyProtection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2430" applyFont="1" applyFill="1" applyBorder="1" applyAlignment="1">
      <alignment horizontal="center" vertical="center"/>
    </xf>
    <xf numFmtId="189" fontId="20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189" fontId="20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1" fontId="1" fillId="0" borderId="1" xfId="2448" applyNumberFormat="1" applyFont="1" applyFill="1" applyBorder="1" applyAlignment="1" applyProtection="1">
      <alignment horizontal="center" vertical="center"/>
      <protection locked="0"/>
    </xf>
    <xf numFmtId="0" fontId="1" fillId="0" borderId="1" xfId="2448" applyFont="1" applyFill="1" applyBorder="1" applyAlignment="1">
      <alignment horizontal="center" vertical="center" wrapText="1"/>
    </xf>
    <xf numFmtId="1" fontId="1" fillId="0" borderId="1" xfId="2448" applyNumberFormat="1" applyFont="1" applyFill="1" applyBorder="1" applyAlignment="1">
      <alignment horizontal="center" vertical="center" wrapText="1"/>
    </xf>
    <xf numFmtId="1" fontId="1" fillId="0" borderId="1" xfId="2448" applyNumberFormat="1" applyFont="1" applyFill="1" applyBorder="1" applyAlignment="1" applyProtection="1">
      <alignment horizontal="left" vertical="center"/>
      <protection locked="0"/>
    </xf>
    <xf numFmtId="0" fontId="1" fillId="0" borderId="1" xfId="2448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189" fontId="0" fillId="0" borderId="1" xfId="0" applyNumberFormat="1" applyBorder="1" applyAlignment="1">
      <alignment horizontal="right" vertical="center"/>
    </xf>
    <xf numFmtId="197" fontId="0" fillId="0" borderId="1" xfId="38" applyNumberFormat="1" applyFont="1" applyFill="1" applyBorder="1" applyAlignment="1" applyProtection="1">
      <alignment vertical="center"/>
    </xf>
    <xf numFmtId="0" fontId="25" fillId="0" borderId="0" xfId="0" applyFont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189" fontId="15" fillId="0" borderId="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Alignment="1" applyProtection="1">
      <alignment vertical="center"/>
    </xf>
    <xf numFmtId="189" fontId="1" fillId="0" borderId="1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0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94" fontId="3" fillId="4" borderId="1" xfId="0" applyNumberFormat="1" applyFont="1" applyFill="1" applyBorder="1" applyAlignment="1">
      <alignment vertical="center"/>
    </xf>
    <xf numFmtId="197" fontId="3" fillId="4" borderId="1" xfId="0" applyNumberFormat="1" applyFont="1" applyFill="1" applyBorder="1" applyAlignment="1">
      <alignment vertical="center"/>
    </xf>
    <xf numFmtId="189" fontId="3" fillId="2" borderId="1" xfId="0" applyNumberFormat="1" applyFont="1" applyFill="1" applyBorder="1" applyAlignment="1" applyProtection="1">
      <alignment horizontal="left" vertical="center"/>
      <protection locked="0"/>
    </xf>
    <xf numFmtId="194" fontId="3" fillId="0" borderId="1" xfId="0" applyNumberFormat="1" applyFont="1" applyFill="1" applyBorder="1" applyAlignment="1">
      <alignment vertical="center"/>
    </xf>
    <xf numFmtId="197" fontId="3" fillId="2" borderId="1" xfId="0" applyNumberFormat="1" applyFont="1" applyFill="1" applyBorder="1" applyAlignment="1" applyProtection="1">
      <alignment horizontal="left" vertical="center"/>
      <protection locked="0"/>
    </xf>
    <xf numFmtId="189" fontId="3" fillId="2" borderId="10" xfId="0" applyNumberFormat="1" applyFont="1" applyFill="1" applyBorder="1" applyAlignment="1" applyProtection="1">
      <alignment horizontal="left" vertical="center"/>
      <protection locked="0"/>
    </xf>
    <xf numFmtId="197" fontId="3" fillId="2" borderId="10" xfId="0" applyNumberFormat="1" applyFont="1" applyFill="1" applyBorder="1" applyAlignment="1" applyProtection="1">
      <alignment horizontal="left" vertical="center"/>
      <protection locked="0"/>
    </xf>
    <xf numFmtId="189" fontId="28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>
      <alignment vertical="center"/>
    </xf>
    <xf numFmtId="194" fontId="29" fillId="0" borderId="1" xfId="0" applyNumberFormat="1" applyFont="1" applyFill="1" applyBorder="1" applyAlignment="1">
      <alignment vertical="center"/>
    </xf>
    <xf numFmtId="194" fontId="3" fillId="0" borderId="1" xfId="0" applyNumberFormat="1" applyFont="1" applyFill="1" applyBorder="1" applyAlignment="1" applyProtection="1">
      <alignment vertical="center"/>
      <protection locked="0"/>
    </xf>
    <xf numFmtId="194" fontId="3" fillId="5" borderId="1" xfId="0" applyNumberFormat="1" applyFont="1" applyFill="1" applyBorder="1" applyAlignment="1">
      <alignment vertical="center"/>
    </xf>
    <xf numFmtId="194" fontId="3" fillId="5" borderId="1" xfId="0" applyNumberFormat="1" applyFont="1" applyFill="1" applyBorder="1" applyAlignment="1" applyProtection="1">
      <alignment vertical="center"/>
      <protection locked="0"/>
    </xf>
    <xf numFmtId="189" fontId="3" fillId="6" borderId="1" xfId="0" applyNumberFormat="1" applyFont="1" applyFill="1" applyBorder="1" applyAlignment="1" applyProtection="1">
      <alignment horizontal="left" vertical="center"/>
      <protection locked="0"/>
    </xf>
    <xf numFmtId="197" fontId="3" fillId="6" borderId="1" xfId="0" applyNumberFormat="1" applyFont="1" applyFill="1" applyBorder="1" applyAlignment="1" applyProtection="1">
      <alignment horizontal="left" vertical="center"/>
      <protection locked="0"/>
    </xf>
    <xf numFmtId="197" fontId="3" fillId="6" borderId="10" xfId="0" applyNumberFormat="1" applyFont="1" applyFill="1" applyBorder="1" applyAlignment="1" applyProtection="1">
      <alignment horizontal="left" vertical="center"/>
      <protection locked="0"/>
    </xf>
    <xf numFmtId="0" fontId="29" fillId="2" borderId="1" xfId="0" applyFont="1" applyFill="1" applyBorder="1" applyAlignment="1">
      <alignment vertical="center"/>
    </xf>
    <xf numFmtId="197" fontId="28" fillId="2" borderId="1" xfId="0" applyNumberFormat="1" applyFont="1" applyFill="1" applyBorder="1" applyAlignment="1" applyProtection="1">
      <alignment horizontal="left" vertical="center"/>
      <protection locked="0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0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94" fontId="28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194" fontId="0" fillId="2" borderId="0" xfId="0" applyNumberFormat="1" applyFont="1" applyFill="1" applyAlignment="1">
      <alignment vertical="center"/>
    </xf>
    <xf numFmtId="197" fontId="0" fillId="2" borderId="0" xfId="0" applyNumberFormat="1" applyFont="1" applyFill="1" applyAlignment="1">
      <alignment vertical="center"/>
    </xf>
    <xf numFmtId="194" fontId="0" fillId="0" borderId="0" xfId="0" applyNumberFormat="1" applyFont="1" applyFill="1" applyAlignment="1">
      <alignment vertical="center"/>
    </xf>
    <xf numFmtId="19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94" fontId="11" fillId="0" borderId="1" xfId="0" applyNumberFormat="1" applyFont="1" applyFill="1" applyBorder="1" applyAlignment="1">
      <alignment horizontal="center" vertical="center" wrapText="1"/>
    </xf>
    <xf numFmtId="194" fontId="11" fillId="0" borderId="1" xfId="0" applyNumberFormat="1" applyFont="1" applyFill="1" applyBorder="1" applyAlignment="1">
      <alignment horizontal="center" vertical="center"/>
    </xf>
    <xf numFmtId="197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89" fontId="3" fillId="0" borderId="1" xfId="0" applyNumberFormat="1" applyFont="1" applyFill="1" applyBorder="1" applyAlignment="1" applyProtection="1">
      <alignment horizontal="left" vertical="center"/>
      <protection locked="0"/>
    </xf>
    <xf numFmtId="197" fontId="3" fillId="0" borderId="1" xfId="0" applyNumberFormat="1" applyFont="1" applyFill="1" applyBorder="1" applyAlignment="1" applyProtection="1">
      <alignment horizontal="left" vertical="center"/>
      <protection locked="0"/>
    </xf>
    <xf numFmtId="0" fontId="29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distributed" vertical="center"/>
    </xf>
    <xf numFmtId="0" fontId="2" fillId="0" borderId="0" xfId="2449" applyFill="1"/>
    <xf numFmtId="0" fontId="2" fillId="0" borderId="0" xfId="2449" applyFill="1" applyAlignment="1">
      <alignment wrapText="1"/>
    </xf>
    <xf numFmtId="178" fontId="2" fillId="0" borderId="0" xfId="2449" applyNumberFormat="1" applyFill="1"/>
    <xf numFmtId="0" fontId="0" fillId="0" borderId="0" xfId="0" applyFont="1" applyAlignment="1">
      <alignment horizontal="left" vertical="center"/>
    </xf>
    <xf numFmtId="183" fontId="2" fillId="7" borderId="0" xfId="0" applyNumberFormat="1" applyFont="1" applyFill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188" fontId="3" fillId="0" borderId="1" xfId="1138" applyNumberFormat="1" applyFont="1" applyFill="1" applyBorder="1" applyAlignment="1" applyProtection="1">
      <alignment horizontal="center" vertical="center"/>
    </xf>
    <xf numFmtId="49" fontId="3" fillId="0" borderId="1" xfId="1138" applyNumberFormat="1" applyFont="1" applyFill="1" applyBorder="1" applyAlignment="1" applyProtection="1">
      <alignment horizontal="center" vertical="center"/>
    </xf>
    <xf numFmtId="183" fontId="3" fillId="7" borderId="1" xfId="1138" applyNumberFormat="1" applyFont="1" applyFill="1" applyBorder="1" applyAlignment="1" applyProtection="1">
      <alignment horizontal="right" vertical="center" wrapText="1"/>
    </xf>
    <xf numFmtId="189" fontId="3" fillId="0" borderId="1" xfId="1138" applyNumberFormat="1" applyFont="1" applyBorder="1" applyAlignment="1">
      <alignment horizontal="right" vertical="center" wrapText="1"/>
    </xf>
    <xf numFmtId="197" fontId="2" fillId="0" borderId="1" xfId="38" applyNumberFormat="1" applyFont="1" applyFill="1" applyBorder="1" applyAlignment="1" applyProtection="1"/>
    <xf numFmtId="188" fontId="3" fillId="0" borderId="1" xfId="1138" applyNumberFormat="1" applyFont="1" applyFill="1" applyBorder="1" applyAlignment="1" applyProtection="1">
      <alignment vertical="center"/>
    </xf>
    <xf numFmtId="197" fontId="2" fillId="0" borderId="1" xfId="38" applyNumberFormat="1" applyFont="1" applyFill="1" applyBorder="1" applyAlignment="1" applyProtection="1">
      <alignment vertical="center"/>
    </xf>
    <xf numFmtId="197" fontId="2" fillId="0" borderId="0" xfId="38" applyNumberFormat="1" applyFont="1" applyFill="1" applyBorder="1" applyAlignment="1" applyProtection="1"/>
    <xf numFmtId="183" fontId="2" fillId="0" borderId="0" xfId="2449" applyNumberFormat="1" applyFill="1"/>
    <xf numFmtId="0" fontId="0" fillId="0" borderId="0" xfId="2442" applyAlignment="1">
      <alignment vertical="center" wrapText="1"/>
    </xf>
    <xf numFmtId="0" fontId="0" fillId="0" borderId="0" xfId="2442">
      <alignment vertical="center"/>
    </xf>
    <xf numFmtId="0" fontId="6" fillId="0" borderId="0" xfId="2442" applyFont="1" applyAlignment="1">
      <alignment horizontal="center" vertical="center" wrapText="1"/>
    </xf>
    <xf numFmtId="0" fontId="0" fillId="0" borderId="0" xfId="2442" applyFont="1" applyAlignment="1">
      <alignment horizontal="center" vertical="center"/>
    </xf>
    <xf numFmtId="0" fontId="11" fillId="0" borderId="1" xfId="2442" applyFont="1" applyBorder="1" applyAlignment="1">
      <alignment horizontal="center" vertical="center" wrapText="1"/>
    </xf>
    <xf numFmtId="0" fontId="11" fillId="0" borderId="1" xfId="2442" applyFont="1" applyFill="1" applyBorder="1" applyAlignment="1">
      <alignment horizontal="center" vertical="center" wrapText="1"/>
    </xf>
    <xf numFmtId="1" fontId="0" fillId="0" borderId="2" xfId="2450" applyNumberFormat="1" applyFont="1" applyBorder="1" applyAlignment="1">
      <alignment horizontal="center" vertical="center"/>
    </xf>
    <xf numFmtId="0" fontId="0" fillId="0" borderId="1" xfId="335" applyFont="1" applyFill="1" applyBorder="1">
      <alignment vertical="center"/>
    </xf>
    <xf numFmtId="197" fontId="0" fillId="0" borderId="1" xfId="2442" applyNumberFormat="1" applyFill="1" applyBorder="1">
      <alignment vertical="center"/>
    </xf>
    <xf numFmtId="1" fontId="0" fillId="0" borderId="2" xfId="245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2442" applyBorder="1">
      <alignment vertical="center"/>
    </xf>
    <xf numFmtId="1" fontId="31" fillId="0" borderId="2" xfId="2450" applyNumberFormat="1" applyFont="1" applyBorder="1" applyAlignment="1">
      <alignment vertical="center"/>
    </xf>
    <xf numFmtId="1" fontId="0" fillId="0" borderId="2" xfId="2450" applyNumberFormat="1" applyFont="1" applyFill="1" applyBorder="1" applyAlignment="1">
      <alignment vertical="center"/>
    </xf>
    <xf numFmtId="0" fontId="0" fillId="0" borderId="1" xfId="2452" applyFont="1" applyFill="1" applyBorder="1">
      <alignment vertical="center"/>
    </xf>
    <xf numFmtId="1" fontId="31" fillId="0" borderId="2" xfId="2450" applyNumberFormat="1" applyFont="1" applyFill="1" applyBorder="1" applyAlignment="1">
      <alignment vertical="center"/>
    </xf>
    <xf numFmtId="0" fontId="32" fillId="0" borderId="0" xfId="2448" applyFont="1" applyFill="1"/>
    <xf numFmtId="0" fontId="0" fillId="0" borderId="0" xfId="2448" applyFill="1"/>
    <xf numFmtId="0" fontId="11" fillId="0" borderId="0" xfId="2448" applyFont="1"/>
    <xf numFmtId="0" fontId="11" fillId="0" borderId="0" xfId="2448" applyFont="1" applyFill="1"/>
    <xf numFmtId="0" fontId="0" fillId="0" borderId="0" xfId="2448"/>
    <xf numFmtId="0" fontId="0" fillId="0" borderId="0" xfId="2448" applyFont="1" applyBorder="1"/>
    <xf numFmtId="0" fontId="0" fillId="0" borderId="0" xfId="2448" applyBorder="1"/>
    <xf numFmtId="0" fontId="18" fillId="0" borderId="0" xfId="2448" applyFont="1" applyFill="1" applyBorder="1" applyAlignment="1">
      <alignment horizontal="center"/>
    </xf>
    <xf numFmtId="0" fontId="1" fillId="0" borderId="0" xfId="2448" applyFont="1" applyFill="1" applyBorder="1" applyAlignment="1">
      <alignment vertical="center"/>
    </xf>
    <xf numFmtId="0" fontId="1" fillId="0" borderId="0" xfId="2448" applyFont="1" applyFill="1" applyBorder="1"/>
    <xf numFmtId="0" fontId="1" fillId="0" borderId="0" xfId="2448" applyFont="1" applyFill="1" applyBorder="1" applyAlignment="1">
      <alignment horizontal="right"/>
    </xf>
    <xf numFmtId="0" fontId="1" fillId="0" borderId="1" xfId="2448" applyFont="1" applyFill="1" applyBorder="1" applyAlignment="1">
      <alignment horizontal="right" vertical="center" wrapText="1"/>
    </xf>
    <xf numFmtId="0" fontId="1" fillId="0" borderId="1" xfId="2448" applyFont="1" applyFill="1" applyBorder="1" applyAlignment="1">
      <alignment horizontal="right" vertical="center"/>
    </xf>
    <xf numFmtId="0" fontId="1" fillId="0" borderId="1" xfId="2448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 vertical="center"/>
    </xf>
    <xf numFmtId="1" fontId="1" fillId="0" borderId="1" xfId="2448" applyNumberFormat="1" applyFont="1" applyFill="1" applyBorder="1" applyAlignment="1" applyProtection="1">
      <alignment horizontal="right" vertical="center"/>
      <protection locked="0"/>
    </xf>
    <xf numFmtId="0" fontId="33" fillId="0" borderId="1" xfId="2448" applyFont="1" applyFill="1" applyBorder="1" applyAlignment="1">
      <alignment vertical="center"/>
    </xf>
    <xf numFmtId="0" fontId="1" fillId="0" borderId="1" xfId="2451" applyNumberFormat="1" applyFont="1" applyFill="1" applyBorder="1" applyAlignment="1" applyProtection="1">
      <alignment vertical="center"/>
    </xf>
    <xf numFmtId="0" fontId="34" fillId="0" borderId="0" xfId="2448" applyFont="1" applyFill="1" applyAlignment="1">
      <alignment horizontal="center"/>
    </xf>
    <xf numFmtId="0" fontId="1" fillId="0" borderId="0" xfId="2448" applyFont="1" applyFill="1" applyAlignment="1">
      <alignment horizontal="right"/>
    </xf>
    <xf numFmtId="0" fontId="1" fillId="0" borderId="0" xfId="2448" applyFont="1" applyFill="1" applyBorder="1" applyAlignment="1">
      <alignment horizontal="right" vertical="center" wrapText="1"/>
    </xf>
  </cellXfs>
  <cellStyles count="2800">
    <cellStyle name="常规" xfId="0" builtinId="0"/>
    <cellStyle name="差_gdp" xfId="1"/>
    <cellStyle name="货币[0]" xfId="2" builtinId="7"/>
    <cellStyle name="差_2008年全省汇总收支计算表_2012年年底教育项目调整支出汇总表（程科长）" xfId="3"/>
    <cellStyle name="百_2005-18_一审汇总" xfId="4"/>
    <cellStyle name="°_副本2006-2新_2011结算单定稿" xfId="5"/>
    <cellStyle name="百_NJ18-17_人大汇报5.8_2013年教科文科预算表" xfId="6"/>
    <cellStyle name="输入" xfId="7" builtinId="20"/>
    <cellStyle name="好_县区小报告_2012年年底教育项目调整支出汇总表（程科长）" xfId="8"/>
    <cellStyle name="好_2010省对市县转移支付测算表(10-21）" xfId="9"/>
    <cellStyle name="°_2006-2_一审汇总1.27" xfId="10"/>
    <cellStyle name="_综合数据_人大汇报5.8" xfId="11"/>
    <cellStyle name="货币" xfId="12" builtinId="4"/>
    <cellStyle name="百_2005-18_汇报姜局2.16" xfId="13"/>
    <cellStyle name="20% - 强调文字颜色 3" xfId="14" builtinId="38"/>
    <cellStyle name="百_NJ17-26_一审汇总1.27" xfId="15"/>
    <cellStyle name="货_NJ18-15_一审汇总1.27" xfId="16"/>
    <cellStyle name="好_行政(燃修费)_民生政策最低支出需求_2012年年底教育项目调整支出汇总表（程科长）" xfId="17"/>
    <cellStyle name="好_34青海" xfId="18"/>
    <cellStyle name="_17_基金平衡表5.8" xfId="19"/>
    <cellStyle name="千位分隔[0]" xfId="20" builtinId="6"/>
    <cellStyle name="Accent2 - 40%" xfId="21"/>
    <cellStyle name="40% - 强调文字颜色 3" xfId="22" builtinId="39"/>
    <cellStyle name="差" xfId="23" builtinId="27"/>
    <cellStyle name="_2005-18_一审汇总" xfId="24"/>
    <cellStyle name="3_04-19_2013年" xfId="25"/>
    <cellStyle name="_综合数据_市直提前告知" xfId="26"/>
    <cellStyle name="千位分隔" xfId="27" builtinId="3"/>
    <cellStyle name="60% - 强调文字颜色 3" xfId="28" builtinId="40"/>
    <cellStyle name="百_NJ17-18_人大汇报5.8_2013年教科文科预算表" xfId="29"/>
    <cellStyle name="百_NJ17-23_人大汇报5.8_2013年教科文科预算表" xfId="30"/>
    <cellStyle name="好_2007年中央财政与河南省财政年终决算结算单" xfId="31"/>
    <cellStyle name="千_NJ09-05_市直提前告知_2013年教科文科预算表" xfId="32"/>
    <cellStyle name="_定稿_增消两税2012" xfId="33"/>
    <cellStyle name="千_NJ17-26_2013年" xfId="34"/>
    <cellStyle name="超链接" xfId="35" builtinId="8"/>
    <cellStyle name="百_NJ17-47_人大汇报5.8" xfId="36"/>
    <cellStyle name="_NJ17-24_汇报姜局2.16" xfId="37"/>
    <cellStyle name="百分比" xfId="38" builtinId="5"/>
    <cellStyle name="货_报市长" xfId="39"/>
    <cellStyle name="百_NJ17-36_人大汇报5.8_2013年教科文科预算表" xfId="40"/>
    <cellStyle name="百_04-19" xfId="41"/>
    <cellStyle name="_2005-17_基金平衡表5.8" xfId="42"/>
    <cellStyle name="百_NJ17-62_基金平衡表5.8" xfId="43"/>
    <cellStyle name="_Book3_一审汇总1.27" xfId="44"/>
    <cellStyle name="已访问的超链接" xfId="45" builtinId="9"/>
    <cellStyle name="好_一审汇总" xfId="46"/>
    <cellStyle name="3_03-17_市直提前告知" xfId="47"/>
    <cellStyle name="差_20 2007年河南结算单_2012年年底教育项目调整支出汇总表（程科长）" xfId="48"/>
    <cellStyle name="百_NJ17-26" xfId="49"/>
    <cellStyle name="°_1_汇报姜局2.16" xfId="50"/>
    <cellStyle name="注释" xfId="51" builtinId="10"/>
    <cellStyle name="货_NJ18-15" xfId="52"/>
    <cellStyle name="_副本2006-2_人大汇报5.8_2013年教科文科预算表" xfId="53"/>
    <cellStyle name="_副本2006-2_2013年" xfId="54"/>
    <cellStyle name="百_NJ18-34_基金平衡表5.8" xfId="55"/>
    <cellStyle name="?¡ì?" xfId="56"/>
    <cellStyle name="百_NJ09-07_基金平衡表5.8" xfId="57"/>
    <cellStyle name="60% - 强调文字颜色 2" xfId="58" builtinId="36"/>
    <cellStyle name="百_NJ17-33_人大汇报5.8" xfId="59"/>
    <cellStyle name="百_NJ17-28_人大汇报5.8" xfId="60"/>
    <cellStyle name="标题 4" xfId="61" builtinId="19"/>
    <cellStyle name="货币[0] 3" xfId="62"/>
    <cellStyle name="?§??[" xfId="63"/>
    <cellStyle name="_NJ17-24_基金平衡表5.8" xfId="64"/>
    <cellStyle name="百_NJ17-62_基金平衡表2.3" xfId="65"/>
    <cellStyle name="警告文本" xfId="66" builtinId="11"/>
    <cellStyle name="标题" xfId="67" builtinId="15"/>
    <cellStyle name="常_人大汇报5.8" xfId="68"/>
    <cellStyle name="_定稿_市直提前告知_2013年教科文科预算表" xfId="69"/>
    <cellStyle name="百_NJ17-07_汇报姜局2.16" xfId="70"/>
    <cellStyle name="差_2006年28四川" xfId="71"/>
    <cellStyle name="百_NJ09-03_基金平衡表2.3" xfId="72"/>
    <cellStyle name="?§??·" xfId="73"/>
    <cellStyle name="3_04-19_一审汇总1.27" xfId="74"/>
    <cellStyle name="解释性文本" xfId="75" builtinId="53"/>
    <cellStyle name="标题 1" xfId="76" builtinId="16"/>
    <cellStyle name="差_一般预算支出口径剔除表_2012年年底教育项目调整支出汇总表（程科长）" xfId="77"/>
    <cellStyle name="??¨¬_2011结算单定稿" xfId="78"/>
    <cellStyle name="标题 2" xfId="79" builtinId="17"/>
    <cellStyle name="60% - 强调文字颜色 1" xfId="80" builtinId="32"/>
    <cellStyle name="百_NJ09-05_一审汇总" xfId="81"/>
    <cellStyle name="°_汇报姜局2.16" xfId="82"/>
    <cellStyle name="百_NJ17-47_报市长" xfId="83"/>
    <cellStyle name="_副本2006-2新_人大汇报5.8_2013年教科文科预算表" xfId="84"/>
    <cellStyle name="标题 3" xfId="85" builtinId="18"/>
    <cellStyle name="货币[0] 2" xfId="86"/>
    <cellStyle name="百_NJ17-19_报市长" xfId="87"/>
    <cellStyle name="好_县市旗测算-新科目（20080627）_不含人员经费系数_2012年年底教育项目调整支出汇总表（程科长）" xfId="88"/>
    <cellStyle name="60% - 强调文字颜色 4" xfId="89" builtinId="44"/>
    <cellStyle name="百_NJ18-03_2011结算单定稿" xfId="90"/>
    <cellStyle name="好_复件 复件 2010年预算表格－2010-03-26-（含表间 公式）" xfId="91"/>
    <cellStyle name="好_平邑_2012年年底教育项目调整支出汇总表（程科长）" xfId="92"/>
    <cellStyle name="输出" xfId="93" builtinId="21"/>
    <cellStyle name="百_NJ09-05_报市长" xfId="94"/>
    <cellStyle name="°_17_报市长" xfId="95"/>
    <cellStyle name="计算" xfId="96" builtinId="22"/>
    <cellStyle name="3_2005-19_增消两税2012" xfId="97"/>
    <cellStyle name="°_17_人大汇报5.8_2013年教科文科预算表" xfId="98"/>
    <cellStyle name="百_NJ18-34_2011结算单定稿" xfId="99"/>
    <cellStyle name="_2005-17_汇报姜局2.16" xfId="100"/>
    <cellStyle name="Ç§·" xfId="101"/>
    <cellStyle name="°_1_人大汇报5.8_2013年教科文科预算表" xfId="102"/>
    <cellStyle name="检查单元格" xfId="103" builtinId="23"/>
    <cellStyle name="百_NJ09-07_2011结算单定稿" xfId="104"/>
    <cellStyle name="差_2007一般预算支出口径剔除表" xfId="105"/>
    <cellStyle name="_2013年" xfId="106"/>
    <cellStyle name="百_NJ18-03_基金平衡表5.8" xfId="107"/>
    <cellStyle name="_NJ17-26_市直提前告知_2013年教科文科预算表" xfId="108"/>
    <cellStyle name="百_NJ18-17_增消两税2012" xfId="109"/>
    <cellStyle name="_2005-09_人大汇报5.8" xfId="110"/>
    <cellStyle name="20% - 强调文字颜色 6" xfId="111" builtinId="50"/>
    <cellStyle name="百_NJ18-34_基金平衡表2.3" xfId="112"/>
    <cellStyle name="百_NJ17-62_人大汇报5.8_2013年教科文科预算表" xfId="113"/>
    <cellStyle name="强调文字颜色 2" xfId="114" builtinId="33"/>
    <cellStyle name="百_2005-19" xfId="115"/>
    <cellStyle name="»õ±ò[0]" xfId="116"/>
    <cellStyle name="3_04-19_一审汇总" xfId="117"/>
    <cellStyle name="Currency [0]" xfId="118"/>
    <cellStyle name="百_NJ18-08" xfId="119"/>
    <cellStyle name="百_NJ18-13" xfId="120"/>
    <cellStyle name="_2003-17_汇报姜局2.16" xfId="121"/>
    <cellStyle name="_NJ17-24_基金平衡表2.3" xfId="122"/>
    <cellStyle name="³£_人大汇报5.8_2013年教科文科预算表" xfId="123"/>
    <cellStyle name="链接单元格" xfId="124" builtinId="24"/>
    <cellStyle name="_2003-17_基金平衡表5.8" xfId="125"/>
    <cellStyle name="百_NJ18-19_2013年" xfId="126"/>
    <cellStyle name="°_综合数据_市直提前告知" xfId="127"/>
    <cellStyle name="汇总" xfId="128" builtinId="25"/>
    <cellStyle name="差_Book2" xfId="129"/>
    <cellStyle name="好" xfId="130" builtinId="26"/>
    <cellStyle name="°_纵横对比_汇报姜局2.16" xfId="131"/>
    <cellStyle name="适中" xfId="132" builtinId="28"/>
    <cellStyle name="_NJ18-27_人大汇报5.8_2013年教科文科预算表" xfId="133"/>
    <cellStyle name="°_2003-17_汇报姜局2.16" xfId="134"/>
    <cellStyle name="百_NJ17-16_一审汇总" xfId="135"/>
    <cellStyle name="百_NJ17-21_一审汇总" xfId="136"/>
    <cellStyle name="差_转移支付" xfId="137"/>
    <cellStyle name="_NJ09-05_人大汇报5.8_2013年教科文科预算表" xfId="138"/>
    <cellStyle name="百_NJ18-04_市直提前告知_2013年教科文科预算表" xfId="139"/>
    <cellStyle name="20% - 强调文字颜色 5" xfId="140" builtinId="46"/>
    <cellStyle name="强调文字颜色 1" xfId="141" builtinId="29"/>
    <cellStyle name="差_行政（人员）_县市旗测算-新科目（含人口规模效应）" xfId="142"/>
    <cellStyle name="百_2005-18" xfId="143"/>
    <cellStyle name="_2003-17_报市长" xfId="144"/>
    <cellStyle name="百_NJ18-12" xfId="145"/>
    <cellStyle name="百_NJ18-07" xfId="146"/>
    <cellStyle name="?¡ì?_2011结算单定稿" xfId="147"/>
    <cellStyle name="_17_2011结算单定稿" xfId="148"/>
    <cellStyle name="20% - 强调文字颜色 1" xfId="149" builtinId="30"/>
    <cellStyle name="°_综合数据_人大汇报5.8_2013年教科文科预算表" xfId="150"/>
    <cellStyle name="_NJ17-25_基金平衡表2.3" xfId="151"/>
    <cellStyle name="40% - 强调文字颜色 1" xfId="152" builtinId="31"/>
    <cellStyle name="好_卫生(按照总人口测算）—20080416_民生政策最低支出需求_2012年年底教育项目调整支出汇总表（程科长）" xfId="153"/>
    <cellStyle name="差_县市旗测算-新科目（20080626）_不含人员经费系数" xfId="154"/>
    <cellStyle name="百_NJ17-36_市直提前告知" xfId="155"/>
    <cellStyle name="好_gdp" xfId="156"/>
    <cellStyle name="»õ±ò_10" xfId="157"/>
    <cellStyle name="20% - 强调文字颜色 2" xfId="158" builtinId="34"/>
    <cellStyle name="百_NJ17-19_市直提前告知_2013年教科文科预算表" xfId="159"/>
    <cellStyle name="_基金平衡表2.3" xfId="160"/>
    <cellStyle name="40% - 强调文字颜色 2" xfId="161" builtinId="35"/>
    <cellStyle name="强调文字颜色 3" xfId="162" builtinId="37"/>
    <cellStyle name="强调文字颜色 4" xfId="163" builtinId="41"/>
    <cellStyle name="°_05_基金平衡表5.8" xfId="164"/>
    <cellStyle name="_05_基金平衡表2.3" xfId="165"/>
    <cellStyle name="差_教育(按照总人口测算）—20080416_不含人员经费系数_2012年年底教育项目调整支出汇总表（程科长）" xfId="166"/>
    <cellStyle name="百_NJ18-01_报市长" xfId="167"/>
    <cellStyle name="百_NJ17-60_2013年" xfId="168"/>
    <cellStyle name="_定稿_市直提前告知" xfId="169"/>
    <cellStyle name="??ì_2011结算单定稿" xfId="170"/>
    <cellStyle name="20% - 强调文字颜色 4" xfId="171" builtinId="42"/>
    <cellStyle name="百_NJ17-22_2011结算单定稿" xfId="172"/>
    <cellStyle name="好_市辖区测算20080510_2012年年底教育项目调整支出汇总表（程科长）" xfId="173"/>
    <cellStyle name="百_封面_市直提前告知" xfId="174"/>
    <cellStyle name="???à" xfId="175"/>
    <cellStyle name="百_NJ18-21_基金平衡表5.8" xfId="176"/>
    <cellStyle name="°_1_市直提前告知_2013年教科文科预算表" xfId="177"/>
    <cellStyle name="40% - 强调文字颜色 4" xfId="178" builtinId="43"/>
    <cellStyle name="强调文字颜色 5" xfId="179" builtinId="45"/>
    <cellStyle name="差_行政公检法测算_县市旗测算-新科目（含人口规模效应）" xfId="180"/>
    <cellStyle name="40% - 强调文字颜色 5" xfId="181" builtinId="47"/>
    <cellStyle name="差_行政(燃修费)_民生政策最低支出需求" xfId="182"/>
    <cellStyle name="60% - 强调文字颜色 5" xfId="183" builtinId="48"/>
    <cellStyle name="³£_增消两税2012" xfId="184"/>
    <cellStyle name="差_2006年全省财力计算表（中央、决算）" xfId="185"/>
    <cellStyle name="_副本2006-2_报市长" xfId="186"/>
    <cellStyle name="强调文字颜色 6" xfId="187" builtinId="49"/>
    <cellStyle name="40% - 强调文字颜色 6" xfId="188" builtinId="51"/>
    <cellStyle name="60% - 强调文字颜色 6" xfId="189" builtinId="52"/>
    <cellStyle name="百_04-19_汇报姜局2.16" xfId="190"/>
    <cellStyle name="百_NJ18-11_基金平衡表2.3" xfId="191"/>
    <cellStyle name="百_NJ18-06_基金平衡表2.3" xfId="192"/>
    <cellStyle name=" _一审汇总" xfId="193"/>
    <cellStyle name=" _报市长" xfId="194"/>
    <cellStyle name="百_NJ18-01_2013年" xfId="195"/>
    <cellStyle name="好_省电力2008年 工作表_2012年年底教育项目调整支出汇总表（程科长）" xfId="196"/>
    <cellStyle name="_NJ17-24_2011结算单定稿" xfId="197"/>
    <cellStyle name=" _2011结算单定稿" xfId="198"/>
    <cellStyle name="_副本2006-2_一审汇总1.27" xfId="199"/>
    <cellStyle name="_2009年预算所有打印表格汇总(装订稿)" xfId="200"/>
    <cellStyle name="Accent4 - 20%" xfId="201"/>
    <cellStyle name="百_NJ18-39_2011结算单定稿" xfId="202"/>
    <cellStyle name="好_行政（人员）_不含人员经费系数" xfId="203"/>
    <cellStyle name="差_00省级(打印)_2012年年底教育项目调整支出汇总表（程科长）" xfId="204"/>
    <cellStyle name="_一审汇总" xfId="205"/>
    <cellStyle name=" _汇报姜局2.16" xfId="206"/>
    <cellStyle name="常规 3 2" xfId="207"/>
    <cellStyle name=" _2013年" xfId="208"/>
    <cellStyle name="好_27重庆" xfId="209"/>
    <cellStyle name=" " xfId="210"/>
    <cellStyle name="百_NJ17-35_2011结算单定稿" xfId="211"/>
    <cellStyle name="???¨" xfId="212"/>
    <cellStyle name=" _基金平衡表2.3" xfId="213"/>
    <cellStyle name="°_基金平衡表2.3" xfId="214"/>
    <cellStyle name="差_Book1" xfId="215"/>
    <cellStyle name="_NJ17-26_2013年" xfId="216"/>
    <cellStyle name=" _人大汇报5.8_2013年教科文科预算表" xfId="217"/>
    <cellStyle name="_NJ17-06_市直提前告知_2013年教科文科预算表" xfId="218"/>
    <cellStyle name=" _基金平衡表5.8" xfId="219"/>
    <cellStyle name="»õ±ò" xfId="220"/>
    <cellStyle name="?§??[0" xfId="221"/>
    <cellStyle name=" _人大汇报5.8" xfId="222"/>
    <cellStyle name="好_Sheet1_2012年年底教育项目调整支出汇总表（程科长）" xfId="223"/>
    <cellStyle name="百_NJ17-22_人大汇报5.8_2013年教科文科预算表" xfId="224"/>
    <cellStyle name="_2003-17_一审汇总1.27" xfId="225"/>
    <cellStyle name="_2006-2_2011结算单定稿" xfId="226"/>
    <cellStyle name="百_NJ18-10_基金平衡表2.3" xfId="227"/>
    <cellStyle name="百_NJ18-05_基金平衡表2.3" xfId="228"/>
    <cellStyle name=" _市直提前告知" xfId="229"/>
    <cellStyle name="??ì??[" xfId="230"/>
    <cellStyle name=" _市直提前告知_2013年教科文科预算表" xfId="231"/>
    <cellStyle name="_Book3_基金平衡表5.8" xfId="232"/>
    <cellStyle name="Accent4" xfId="233"/>
    <cellStyle name="_NJ17-25_2011结算单定稿" xfId="234"/>
    <cellStyle name="百_NJ17-25_基金平衡表2.3" xfId="235"/>
    <cellStyle name=" _一审汇总1.27" xfId="236"/>
    <cellStyle name="差_测算总表" xfId="237"/>
    <cellStyle name="百_NJ17-08_增消两税2012" xfId="238"/>
    <cellStyle name="°_副本2006-2_基金平衡表2.3" xfId="239"/>
    <cellStyle name="°_Book3_人大汇报5.8_2013年教科文科预算表" xfId="240"/>
    <cellStyle name=" _增消两税2012" xfId="241"/>
    <cellStyle name="??" xfId="242"/>
    <cellStyle name="Accent3 - 60%" xfId="243"/>
    <cellStyle name="百_NJ17-47_增消两税2012" xfId="244"/>
    <cellStyle name="差_县市旗测算-新科目（20080627）" xfId="245"/>
    <cellStyle name="3_一审汇总1.27" xfId="246"/>
    <cellStyle name="_NJ17-26_人大汇报5.8_2013年教科文科预算表" xfId="247"/>
    <cellStyle name="百_NJ18-21_2011结算单定稿" xfId="248"/>
    <cellStyle name="???" xfId="249"/>
    <cellStyle name="Input [yellow]" xfId="250"/>
    <cellStyle name="好_2010.10.30_2012年年底教育项目调整支出汇总表（程科长）" xfId="251"/>
    <cellStyle name="??¨′" xfId="252"/>
    <cellStyle name="好_成本差异系数_2012年年底教育项目调整支出汇总表（程科长）" xfId="253"/>
    <cellStyle name="????" xfId="254"/>
    <cellStyle name="好_县市旗测算-新科目（20080627）_县市旗测算-新科目（含人口规模效应）_2012年年底教育项目调整支出汇总表（程科长）" xfId="255"/>
    <cellStyle name="_NJ18-27_汇报姜局2.16" xfId="256"/>
    <cellStyle name="百_NJ18-39_人大汇报5.8_2013年教科文科预算表" xfId="257"/>
    <cellStyle name="差_行政(燃修费)_不含人员经费系数_2012年年底教育项目调整支出汇总表（程科长）" xfId="258"/>
    <cellStyle name="好_20河南" xfId="259"/>
    <cellStyle name="百_NJ18-01" xfId="260"/>
    <cellStyle name="???_2011结算单定稿" xfId="261"/>
    <cellStyle name="_NJ09-05_汇报姜局2.16" xfId="262"/>
    <cellStyle name="_NJ17-24_市直提前告知_2013年教科文科预算表" xfId="263"/>
    <cellStyle name="千_NJ18-15_2011结算单定稿" xfId="264"/>
    <cellStyle name="百_NJ18-04_一审汇总" xfId="265"/>
    <cellStyle name="°_05_2013年" xfId="266"/>
    <cellStyle name="°_05_报市长" xfId="267"/>
    <cellStyle name="_2005-18_人大汇报5.8_2013年教科文科预算表" xfId="268"/>
    <cellStyle name="差_城建部门" xfId="269"/>
    <cellStyle name="???¨¤" xfId="270"/>
    <cellStyle name="百_NJ17-34_2013年" xfId="271"/>
    <cellStyle name="???§??" xfId="272"/>
    <cellStyle name="百_03-17" xfId="273"/>
    <cellStyle name="_2005-09_基金平衡表2.3" xfId="274"/>
    <cellStyle name="???à¨" xfId="275"/>
    <cellStyle name="_2005-09_人大汇报5.8_2013年教科文科预算表" xfId="276"/>
    <cellStyle name="°_综合数据" xfId="277"/>
    <cellStyle name="°_市直提前告知" xfId="278"/>
    <cellStyle name="??_2011结算单定稿" xfId="279"/>
    <cellStyle name="??¡" xfId="280"/>
    <cellStyle name="3_05" xfId="281"/>
    <cellStyle name="_29_市直提前告知" xfId="282"/>
    <cellStyle name="??¡à¨" xfId="283"/>
    <cellStyle name="?§??_2011结算单定稿" xfId="284"/>
    <cellStyle name="??¨" xfId="285"/>
    <cellStyle name="°_1_2011结算单定稿" xfId="286"/>
    <cellStyle name="??¨???" xfId="287"/>
    <cellStyle name="百_NJ18-21_2013年" xfId="288"/>
    <cellStyle name="_分市分省GDP_一审汇总" xfId="289"/>
    <cellStyle name="百_NJ17-42_报市长" xfId="290"/>
    <cellStyle name="百_NJ17-37_报市长" xfId="291"/>
    <cellStyle name="_17_一审汇总1.27" xfId="292"/>
    <cellStyle name="_副本2006-2" xfId="293"/>
    <cellStyle name="3_04-19_增消两税2012" xfId="294"/>
    <cellStyle name="??¨_2011结算单定稿" xfId="295"/>
    <cellStyle name="°_2003-17_人大汇报5.8_2013年教科文科预算表" xfId="296"/>
    <cellStyle name="??¨¬" xfId="297"/>
    <cellStyle name="_2005-17" xfId="298"/>
    <cellStyle name="百_市直提前告知" xfId="299"/>
    <cellStyle name="差_河南省农村义务教育教师绩效工资测算表8-12" xfId="300"/>
    <cellStyle name="好_行政公检法测算_2012年年底教育项目调整支出汇总表（程科长）" xfId="301"/>
    <cellStyle name="??¨¬???" xfId="302"/>
    <cellStyle name="百_NJ17-60_市直提前告知_2013年教科文科预算表" xfId="303"/>
    <cellStyle name="_2006-2_报市长" xfId="304"/>
    <cellStyle name="归盒啦_95" xfId="305"/>
    <cellStyle name="??±" xfId="306"/>
    <cellStyle name="??±ò[" xfId="307"/>
    <cellStyle name="_2003-17_人大汇报5.8" xfId="308"/>
    <cellStyle name="常规 2" xfId="309"/>
    <cellStyle name="°_纵横对比_市直提前告知_2013年教科文科预算表" xfId="310"/>
    <cellStyle name="_定稿_汇报姜局2.16" xfId="311"/>
    <cellStyle name="好_商品交易所2006--2008年税收" xfId="312"/>
    <cellStyle name="_Book3_市直提前告知" xfId="313"/>
    <cellStyle name="??ì" xfId="314"/>
    <cellStyle name="_NJ17-24_人大汇报5.8_2013年教科文科预算表" xfId="315"/>
    <cellStyle name="千_NJ18-15_市直提前告知" xfId="316"/>
    <cellStyle name="??ì???" xfId="317"/>
    <cellStyle name="好_文体广播事业(按照总人口测算）—20080416" xfId="318"/>
    <cellStyle name="_副本2006-2_汇报姜局2.16" xfId="319"/>
    <cellStyle name="?¡ì??¡¤" xfId="320"/>
    <cellStyle name="百_05_市直提前告知" xfId="321"/>
    <cellStyle name="_2011年预算业务专项经费审核表（第六稿）" xfId="322"/>
    <cellStyle name="_2010.10.30" xfId="323"/>
    <cellStyle name="Style 1" xfId="324"/>
    <cellStyle name="?§" xfId="325"/>
    <cellStyle name="?§?" xfId="326"/>
    <cellStyle name="差_人员工资和公用经费3_2012年年底教育项目调整支出汇总表（程科长）" xfId="327"/>
    <cellStyle name="_05_增消两税2012" xfId="328"/>
    <cellStyle name="°_17_基金平衡表5.8" xfId="329"/>
    <cellStyle name="_17_基金平衡表2.3" xfId="330"/>
    <cellStyle name="3_报市长" xfId="331"/>
    <cellStyle name="百_NJ18-19_2011结算单定稿" xfId="332"/>
    <cellStyle name="差_一审汇总" xfId="333"/>
    <cellStyle name="?§??" xfId="334"/>
    <cellStyle name="常规_收入 2" xfId="335"/>
    <cellStyle name="?§?_2011结算单定稿" xfId="336"/>
    <cellStyle name="°_定稿_市直提前告知" xfId="337"/>
    <cellStyle name="?§_2011结算单定稿" xfId="338"/>
    <cellStyle name="?鹎%U龡&amp;H齲_x0001_C铣_x0014__x0007__x0001__x0001_" xfId="339"/>
    <cellStyle name="_NJ17-25" xfId="340"/>
    <cellStyle name="百_NJ18-04_基金平衡表5.8" xfId="341"/>
    <cellStyle name="_05" xfId="342"/>
    <cellStyle name="百_NJ09-08_基金平衡表2.3" xfId="343"/>
    <cellStyle name="百_NJ17-22_汇报姜局2.16" xfId="344"/>
    <cellStyle name="_NJ18-13_人大汇报5.8" xfId="345"/>
    <cellStyle name="百_NJ18-23_增消两税2012" xfId="346"/>
    <cellStyle name="百_NJ18-18_增消两税2012" xfId="347"/>
    <cellStyle name="百_NJ17-22_一审汇总" xfId="348"/>
    <cellStyle name="_2005-19_人大汇报5.8" xfId="349"/>
    <cellStyle name="°_人大汇报5.8" xfId="350"/>
    <cellStyle name="3" xfId="351"/>
    <cellStyle name="_NJ18-13_汇报姜局2.16" xfId="352"/>
    <cellStyle name="_05_2011结算单定稿" xfId="353"/>
    <cellStyle name="百_基金平衡表5.8" xfId="354"/>
    <cellStyle name="好_卫生(按照总人口测算）—20080416_2012年年底教育项目调整支出汇总表（程科长）" xfId="355"/>
    <cellStyle name="_2005-19_汇报姜局2.16" xfId="356"/>
    <cellStyle name="百_NJ17-37_基金平衡表5.8" xfId="357"/>
    <cellStyle name="百_NJ17-42_基金平衡表5.8" xfId="358"/>
    <cellStyle name="常规 11 3" xfId="359"/>
    <cellStyle name="差_省电力2008年 工作表" xfId="360"/>
    <cellStyle name="_综合数据_增消两税2012" xfId="361"/>
    <cellStyle name="百_NJ17-42_人大汇报5.8_2013年教科文科预算表" xfId="362"/>
    <cellStyle name="百_NJ17-37_人大汇报5.8_2013年教科文科预算表" xfId="363"/>
    <cellStyle name="_05_2013年" xfId="364"/>
    <cellStyle name="°_17_汇报姜局2.16" xfId="365"/>
    <cellStyle name="_05_报市长" xfId="366"/>
    <cellStyle name="_NJ17-25_一审汇总" xfId="367"/>
    <cellStyle name="_副本2006-2_增消两税2012" xfId="368"/>
    <cellStyle name="_副本2006-2_基金平衡表5.8" xfId="369"/>
    <cellStyle name="百_NJ17-07_报市长" xfId="370"/>
    <cellStyle name="_05_汇报姜局2.16" xfId="371"/>
    <cellStyle name="千_NJ17-24_增消两税2012" xfId="372"/>
    <cellStyle name="百_NJ17-35_人大汇报5.8" xfId="373"/>
    <cellStyle name="_05_基金平衡表5.8" xfId="374"/>
    <cellStyle name="_定稿_2011结算单定稿" xfId="375"/>
    <cellStyle name="_05_人大汇报5.8" xfId="376"/>
    <cellStyle name="_13" xfId="377"/>
    <cellStyle name="_05_人大汇报5.8_2013年教科文科预算表" xfId="378"/>
    <cellStyle name="差_县区小报告_2012年年底教育项目调整支出汇总表（程科长）" xfId="379"/>
    <cellStyle name="3￡_基金平衡表5.8" xfId="380"/>
    <cellStyle name="°_2006-2_人大汇报5.8" xfId="381"/>
    <cellStyle name="_分市分省GDP_增消两税2012" xfId="382"/>
    <cellStyle name="好_Book1_2012年年底教育项目调整支出汇总表（程科长）" xfId="383"/>
    <cellStyle name="_05_市直提前告知" xfId="384"/>
    <cellStyle name="百_NJ17-54" xfId="385"/>
    <cellStyle name="差_卫生(按照总人口测算）—20080416" xfId="386"/>
    <cellStyle name="千_增消两税2012" xfId="387"/>
    <cellStyle name="°_2006-2_人大汇报5.8_2013年教科文科预算表" xfId="388"/>
    <cellStyle name="百_2005-18_2013年" xfId="389"/>
    <cellStyle name="°_05_人大汇报5.8" xfId="390"/>
    <cellStyle name="百_NJ18-06_汇报姜局2.16" xfId="391"/>
    <cellStyle name="百_NJ18-11_汇报姜局2.16" xfId="392"/>
    <cellStyle name="_05_市直提前告知_2013年教科文科预算表" xfId="393"/>
    <cellStyle name="_05_一审汇总" xfId="394"/>
    <cellStyle name="百_NJ17-16_2013年" xfId="395"/>
    <cellStyle name="百_NJ17-21_2013年" xfId="396"/>
    <cellStyle name="百_NJ17-25_市直提前告知" xfId="397"/>
    <cellStyle name="°_副本2006-2_市直提前告知" xfId="398"/>
    <cellStyle name="3_04-19_基金平衡表2.3" xfId="399"/>
    <cellStyle name="_05_一审汇总1.27" xfId="400"/>
    <cellStyle name="百_NJ18-19_基金平衡表2.3" xfId="401"/>
    <cellStyle name="百_NJ18-12_增消两税2012" xfId="402"/>
    <cellStyle name="百_NJ18-07_增消两税2012" xfId="403"/>
    <cellStyle name="°_2003-17_2013年" xfId="404"/>
    <cellStyle name="百_2005-18_增消两税2012" xfId="405"/>
    <cellStyle name="常规 2 5 3" xfId="406"/>
    <cellStyle name="_05预算类" xfId="407"/>
    <cellStyle name="_1" xfId="408"/>
    <cellStyle name="3_03-17_增消两税2012" xfId="409"/>
    <cellStyle name="_副本2006-2新_基金平衡表5.8" xfId="410"/>
    <cellStyle name="_13-19" xfId="411"/>
    <cellStyle name="_13-19(1)" xfId="412"/>
    <cellStyle name="百_NJ09-04_人大汇报5.8" xfId="413"/>
    <cellStyle name="_16" xfId="414"/>
    <cellStyle name="_17" xfId="415"/>
    <cellStyle name="_2012结转明细表" xfId="416"/>
    <cellStyle name="百_封面_增消两税2012" xfId="417"/>
    <cellStyle name="_17_2013年" xfId="418"/>
    <cellStyle name="好_汇总-县级财政报表附表_2012年年底教育项目调整支出汇总表（程科长）" xfId="419"/>
    <cellStyle name="_2003-17_2011结算单定稿" xfId="420"/>
    <cellStyle name="_17_报市长" xfId="421"/>
    <cellStyle name="_17_汇报姜局2.16" xfId="422"/>
    <cellStyle name="_17_人大汇报5.8" xfId="423"/>
    <cellStyle name="_17_人大汇报5.8_2013年教科文科预算表" xfId="424"/>
    <cellStyle name="差_青海 缺口县区测算(地方填报)" xfId="425"/>
    <cellStyle name="_2005-18_增消两税2012" xfId="426"/>
    <cellStyle name="_17_市直提前告知" xfId="427"/>
    <cellStyle name="_NJ17-06_汇报姜局2.16" xfId="428"/>
    <cellStyle name="百_NJ18-32_汇报姜局2.16" xfId="429"/>
    <cellStyle name="百_NJ18-27_汇报姜局2.16" xfId="430"/>
    <cellStyle name="_17_市直提前告知_2013年教科文科预算表" xfId="431"/>
    <cellStyle name="百_NJ18-34_人大汇报5.8" xfId="432"/>
    <cellStyle name="_副本2006-2新" xfId="433"/>
    <cellStyle name="百_NJ09-07_人大汇报5.8" xfId="434"/>
    <cellStyle name="_17_一审汇总" xfId="435"/>
    <cellStyle name="_29_基金平衡表2.3" xfId="436"/>
    <cellStyle name="百_NJ18-21_人大汇报5.8_2013年教科文科预算表" xfId="437"/>
    <cellStyle name="_17_增消两税2012" xfId="438"/>
    <cellStyle name="好_2006年27重庆_2012年年底教育项目调整支出汇总表（程科长）" xfId="439"/>
    <cellStyle name="百_NJ18-21_人大汇报5.8" xfId="440"/>
    <cellStyle name="_29_市直提前告知_2013年教科文科预算表" xfId="441"/>
    <cellStyle name="差_2009年市与各县(市、区)年终决算结算单(草案)定稿" xfId="442"/>
    <cellStyle name="°_纵横对比_一审汇总" xfId="443"/>
    <cellStyle name="_2003-17" xfId="444"/>
    <cellStyle name="_2003-17_2013年" xfId="445"/>
    <cellStyle name="_副本2006-2新_报市长" xfId="446"/>
    <cellStyle name="_2003-17_基金平衡表2.3" xfId="447"/>
    <cellStyle name="好_2007年一般预算支出剔除_2012年年底教育项目调整支出汇总表（程科长）" xfId="448"/>
    <cellStyle name="_副本2006-2_市直提前告知" xfId="449"/>
    <cellStyle name="_2003-17_人大汇报5.8_2013年教科文科预算表" xfId="450"/>
    <cellStyle name="Ç§î»_2011结算单定稿" xfId="451"/>
    <cellStyle name="_2003-17_市直提前告知" xfId="452"/>
    <cellStyle name="_2003-17_市直提前告知_2013年教科文科预算表" xfId="453"/>
    <cellStyle name="百_NJ09-07_人大汇报5.8_2013年教科文科预算表" xfId="454"/>
    <cellStyle name="好_丽江汇总_2012年年底教育项目调整支出汇总表（程科长）" xfId="455"/>
    <cellStyle name="差_缺口消化情况_2012年年底教育项目调整支出汇总表（程科长）" xfId="456"/>
    <cellStyle name="°_综合数据_一审汇总1.27" xfId="457"/>
    <cellStyle name="_2003-17_一审汇总" xfId="458"/>
    <cellStyle name="_2003-17_增消两税2012" xfId="459"/>
    <cellStyle name="_定稿_报市长" xfId="460"/>
    <cellStyle name="°_纵横对比_基金平衡表2.3" xfId="461"/>
    <cellStyle name="_2005-09" xfId="462"/>
    <cellStyle name="百_NJ17-34_一审汇总1.27" xfId="463"/>
    <cellStyle name="³£_报市长" xfId="464"/>
    <cellStyle name="_2005-09_2011结算单定稿" xfId="465"/>
    <cellStyle name="好_财政总收入" xfId="466"/>
    <cellStyle name="_NJ18-27_市直提前告知" xfId="467"/>
    <cellStyle name="百_NJ17-25_一审汇总" xfId="468"/>
    <cellStyle name="_NJ09-05_市直提前告知" xfId="469"/>
    <cellStyle name="°_副本2006-2_一审汇总" xfId="470"/>
    <cellStyle name="_2005-09_2013年" xfId="471"/>
    <cellStyle name="_2005-09_报市长" xfId="472"/>
    <cellStyle name="_NJ17-06_人大汇报5.8" xfId="473"/>
    <cellStyle name="差_复件 复件 2010年预算表格－2010-03-26-（含表间 公式）" xfId="474"/>
    <cellStyle name="_2005-09_汇报姜局2.16" xfId="475"/>
    <cellStyle name="_2005-09_基金平衡表5.8" xfId="476"/>
    <cellStyle name="百_NJ17-11_基金平衡表2.3" xfId="477"/>
    <cellStyle name="百_NJ18-18_2013年" xfId="478"/>
    <cellStyle name="百_NJ18-23_2013年" xfId="479"/>
    <cellStyle name="_Book3_增消两税2012" xfId="480"/>
    <cellStyle name="好_2007年一般预算支出剔除" xfId="481"/>
    <cellStyle name="常_基金平衡表5.8" xfId="482"/>
    <cellStyle name="_2005-09_市直提前告知" xfId="483"/>
    <cellStyle name="3_03-17_2013年" xfId="484"/>
    <cellStyle name="百_NJ17-22_报市长" xfId="485"/>
    <cellStyle name="千_NJ17-26" xfId="486"/>
    <cellStyle name="_2005-09_市直提前告知_2013年教科文科预算表" xfId="487"/>
    <cellStyle name="_分市分省GDP_基金平衡表2.3" xfId="488"/>
    <cellStyle name="°_2003-17_市直提前告知" xfId="489"/>
    <cellStyle name="千_NJ17-26_人大汇报5.8" xfId="490"/>
    <cellStyle name="_2005-09_一审汇总" xfId="491"/>
    <cellStyle name="_2005-09_一审汇总1.27" xfId="492"/>
    <cellStyle name="_2005-09_增消两税2012" xfId="493"/>
    <cellStyle name="_2005-17_2011结算单定稿" xfId="494"/>
    <cellStyle name="_2005-17_2013年" xfId="495"/>
    <cellStyle name="3?ê" xfId="496"/>
    <cellStyle name="_2005-17_报市长" xfId="497"/>
    <cellStyle name="百_NJ17-25_2011结算单定稿" xfId="498"/>
    <cellStyle name="好_分县成本差异系数_不含人员经费系数" xfId="499"/>
    <cellStyle name="°_副本2006-2_2011结算单定稿" xfId="500"/>
    <cellStyle name="_2005-17_基金平衡表2.3" xfId="501"/>
    <cellStyle name="差_安徽 缺口县区测算(地方填报)1" xfId="502"/>
    <cellStyle name="_2005-17_人大汇报5.8" xfId="503"/>
    <cellStyle name="差_第五部分(才淼、饶永宏）_2012年年底教育项目调整支出汇总表（程科长）" xfId="504"/>
    <cellStyle name="_2005-17_人大汇报5.8_2013年教科文科预算表" xfId="505"/>
    <cellStyle name="_2005-17_市直提前告知" xfId="506"/>
    <cellStyle name="_2005-17_市直提前告知_2013年教科文科预算表" xfId="507"/>
    <cellStyle name="_2005-19_基金平衡表5.8" xfId="508"/>
    <cellStyle name="_NJ18-27_增消两税2012" xfId="509"/>
    <cellStyle name="百_封面_一审汇总" xfId="510"/>
    <cellStyle name="_NJ09-05_增消两税2012" xfId="511"/>
    <cellStyle name="_NJ17-26_汇报姜局2.16" xfId="512"/>
    <cellStyle name="_NJ18-13_基金平衡表5.8" xfId="513"/>
    <cellStyle name="好_县市旗测算-新科目（20080627）_2012年年底教育项目调整支出汇总表（程科长）" xfId="514"/>
    <cellStyle name="常_市直提前告知" xfId="515"/>
    <cellStyle name="°_报市长" xfId="516"/>
    <cellStyle name="好_2006年全省财力计算表（中央、决算）" xfId="517"/>
    <cellStyle name="差_2008年一般预算支出预计_2012年年底教育项目调整支出汇总表（程科长）" xfId="518"/>
    <cellStyle name="_2005-17_一审汇总" xfId="519"/>
    <cellStyle name="好_附表_2012年年底教育项目调整支出汇总表（程科长）" xfId="520"/>
    <cellStyle name="_2005-17_一审汇总1.27" xfId="521"/>
    <cellStyle name="百_NJ17-39_市直提前告知" xfId="522"/>
    <cellStyle name="_29_2013年" xfId="523"/>
    <cellStyle name="3_03-17_人大汇报5.8_2013年教科文科预算表" xfId="524"/>
    <cellStyle name="_2005-17_增消两税2012" xfId="525"/>
    <cellStyle name="_2005-18" xfId="526"/>
    <cellStyle name="_2005-18_2011结算单定稿" xfId="527"/>
    <cellStyle name="_副本2006-2新_汇报姜局2.16" xfId="528"/>
    <cellStyle name="常规 10" xfId="529"/>
    <cellStyle name="_2005-18_2013年" xfId="530"/>
    <cellStyle name="_2005-18_报市长" xfId="531"/>
    <cellStyle name="_NJ17-26_基金平衡表2.3" xfId="532"/>
    <cellStyle name="好_接转_2012年年底教育项目调整支出汇总表（程科长）" xfId="533"/>
    <cellStyle name="百_NJ18-02_市直提前告知" xfId="534"/>
    <cellStyle name="°_05_一审汇总1.27" xfId="535"/>
    <cellStyle name="3_封面_报市长" xfId="536"/>
    <cellStyle name="好_2008年支出调整" xfId="537"/>
    <cellStyle name="_2005-18_汇报姜局2.16" xfId="538"/>
    <cellStyle name="_NJ18-27_人大汇报5.8" xfId="539"/>
    <cellStyle name="_2005-18_基金平衡表2.3" xfId="540"/>
    <cellStyle name="_NJ09-05_人大汇报5.8" xfId="541"/>
    <cellStyle name="差_分县成本差异系数" xfId="542"/>
    <cellStyle name="百_NJ17-62_人大汇报5.8" xfId="543"/>
    <cellStyle name="_NJ17-25_汇报姜局2.16" xfId="544"/>
    <cellStyle name="_2005-18_基金平衡表5.8" xfId="545"/>
    <cellStyle name="差_河南 缺口县区测算(地方填报白)_2012年年底教育项目调整支出汇总表（程科长）" xfId="546"/>
    <cellStyle name="°_纵横对比" xfId="547"/>
    <cellStyle name="_NJ17-24_市直提前告知" xfId="548"/>
    <cellStyle name="_2005-18_人大汇报5.8" xfId="549"/>
    <cellStyle name="3￡_2013年" xfId="550"/>
    <cellStyle name="_2005-18_市直提前告知" xfId="551"/>
    <cellStyle name="百_03-17_一审汇总" xfId="552"/>
    <cellStyle name="好_14安徽" xfId="553"/>
    <cellStyle name="差_检验表（调整后）" xfId="554"/>
    <cellStyle name="°_Book3_汇报姜局2.16" xfId="555"/>
    <cellStyle name="_2005-18_市直提前告知_2013年教科文科预算表" xfId="556"/>
    <cellStyle name="_2006-2" xfId="557"/>
    <cellStyle name="_2005-18_一审汇总1.27" xfId="558"/>
    <cellStyle name="_NJ18-13" xfId="559"/>
    <cellStyle name="_报市长" xfId="560"/>
    <cellStyle name="差_缺口县区测算(按2007支出增长25%测算)_2012年年底教育项目调整支出汇总表（程科长）" xfId="561"/>
    <cellStyle name="_2005-19" xfId="562"/>
    <cellStyle name="百_NJ17-54_人大汇报5.8_2013年教科文科预算表" xfId="563"/>
    <cellStyle name="_NJ18-13_2011结算单定稿" xfId="564"/>
    <cellStyle name="°_副本2006-2新_市直提前告知_2013年教科文科预算表" xfId="565"/>
    <cellStyle name="_2005-19_2011结算单定稿" xfId="566"/>
    <cellStyle name="_2005-19_2013年" xfId="567"/>
    <cellStyle name="_NJ18-13_基金平衡表2.3" xfId="568"/>
    <cellStyle name="_Book3_报市长" xfId="569"/>
    <cellStyle name="_2005-19_基金平衡表2.3" xfId="570"/>
    <cellStyle name="_NJ18-13_2013年" xfId="571"/>
    <cellStyle name="_2006-2_增消两税2012" xfId="572"/>
    <cellStyle name="百_NJ17-54_人大汇报5.8" xfId="573"/>
    <cellStyle name="_NJ18-13_报市长" xfId="574"/>
    <cellStyle name="°_副本2006-2新_市直提前告知" xfId="575"/>
    <cellStyle name="_2005-19_报市长" xfId="576"/>
    <cellStyle name="°_NJ17-14_市直提前告知" xfId="577"/>
    <cellStyle name="好_县市旗测算20080508_不含人员经费系数_2012年年底教育项目调整支出汇总表（程科长）" xfId="578"/>
    <cellStyle name="差_34青海_2012年年底教育项目调整支出汇总表（程科长）" xfId="579"/>
    <cellStyle name="_NJ18-13_人大汇报5.8_2013年教科文科预算表" xfId="580"/>
    <cellStyle name="_2005-19_人大汇报5.8_2013年教科文科预算表" xfId="581"/>
    <cellStyle name="_NJ18-13_市直提前告知" xfId="582"/>
    <cellStyle name="°_2003-17_报市长" xfId="583"/>
    <cellStyle name="差_行政(燃修费)_县市旗测算-新科目（含人口规模效应）" xfId="584"/>
    <cellStyle name="3_05_人大汇报5.8" xfId="585"/>
    <cellStyle name="_2005-19_市直提前告知" xfId="586"/>
    <cellStyle name="_NJ18-13_市直提前告知_2013年教科文科预算表" xfId="587"/>
    <cellStyle name="差_县区合并测算20080423(按照各省比重）" xfId="588"/>
    <cellStyle name="3_05_人大汇报5.8_2013年教科文科预算表" xfId="589"/>
    <cellStyle name="_2005-19_市直提前告知_2013年教科文科预算表" xfId="590"/>
    <cellStyle name="_基建" xfId="591"/>
    <cellStyle name="3_2005-19_2011结算单定稿" xfId="592"/>
    <cellStyle name="样式 1" xfId="593"/>
    <cellStyle name="_NJ18-13_一审汇总" xfId="594"/>
    <cellStyle name="_2005-19_一审汇总" xfId="595"/>
    <cellStyle name="_NJ18-13_一审汇总1.27" xfId="596"/>
    <cellStyle name="_2005-19_一审汇总1.27" xfId="597"/>
    <cellStyle name="好_行政公检法测算_县市旗测算-新科目（含人口规模效应）" xfId="598"/>
    <cellStyle name="_2005-19_增消两税2012" xfId="599"/>
    <cellStyle name="_基金平衡表5.8" xfId="600"/>
    <cellStyle name="差_2008结算事项" xfId="601"/>
    <cellStyle name="_NJ18-13_增消两税2012" xfId="602"/>
    <cellStyle name="°_17" xfId="603"/>
    <cellStyle name="好_民生政策最低支出需求_2012年年底教育项目调整支出汇总表（程科长）" xfId="604"/>
    <cellStyle name="_2006-2_2013年" xfId="605"/>
    <cellStyle name="差_其他部门(按照总人口测算）—20080416_县市旗测算-新科目（含人口规模效应）" xfId="606"/>
    <cellStyle name="_NJ17-25_市直提前告知" xfId="607"/>
    <cellStyle name="_副本2006-2新_市直提前告知_2013年教科文科预算表" xfId="608"/>
    <cellStyle name="_2006-2_汇报姜局2.16" xfId="609"/>
    <cellStyle name="_Book1" xfId="610"/>
    <cellStyle name="_2006-2_基金平衡表2.3" xfId="611"/>
    <cellStyle name="_2006-2_基金平衡表5.8" xfId="612"/>
    <cellStyle name="百_NJ18-01_基金平衡表2.3" xfId="613"/>
    <cellStyle name="_泽光表" xfId="614"/>
    <cellStyle name="°_基金平衡表5.8" xfId="615"/>
    <cellStyle name="_2006-2_人大汇报5.8" xfId="616"/>
    <cellStyle name="百_2005-18_市直提前告知" xfId="617"/>
    <cellStyle name="_2006-2_人大汇报5.8_2013年教科文科预算表" xfId="618"/>
    <cellStyle name="Percent [2]" xfId="619"/>
    <cellStyle name="_2006-2_市直提前告知" xfId="620"/>
    <cellStyle name="Accent3 - 20%" xfId="621"/>
    <cellStyle name="_2006-2_市直提前告知_2013年教科文科预算表" xfId="622"/>
    <cellStyle name="_2006-2_一审汇总" xfId="623"/>
    <cellStyle name="_NJ17-25_2013年" xfId="624"/>
    <cellStyle name="3_2005-18_基金平衡表2.3" xfId="625"/>
    <cellStyle name="_2006-2_一审汇总1.27" xfId="626"/>
    <cellStyle name="_Book3_一审汇总" xfId="627"/>
    <cellStyle name="常规 30" xfId="628"/>
    <cellStyle name="常规 25" xfId="629"/>
    <cellStyle name="百_封面_2011结算单定稿" xfId="630"/>
    <cellStyle name="_2009年基本建设资金支出预算(草案)3.3" xfId="631"/>
    <cellStyle name="°_副本2006-2新_一审汇总1.27" xfId="632"/>
    <cellStyle name="_NJ17-24_2013年" xfId="633"/>
    <cellStyle name="_2010省对市县转移支付测算表(10-21）" xfId="634"/>
    <cellStyle name="°_综合数据_一审汇总" xfId="635"/>
    <cellStyle name="好_2008年支出核定_2012年年底教育项目调整支出汇总表（程科长）" xfId="636"/>
    <cellStyle name="_NJ17-25_市直提前告知_2013年教科文科预算表" xfId="637"/>
    <cellStyle name="_2011结算单" xfId="638"/>
    <cellStyle name="百_NJ17-39_人大汇报5.8_2013年教科文科预算表" xfId="639"/>
    <cellStyle name="差_电力公司增值税划转" xfId="640"/>
    <cellStyle name="_2011年预算业务专项经费审核表（第十稿）" xfId="641"/>
    <cellStyle name="3_04-19_市直提前告知" xfId="642"/>
    <cellStyle name="百_NJ18-03_增消两税2012" xfId="643"/>
    <cellStyle name="差_成本差异系数（含人口规模）" xfId="644"/>
    <cellStyle name="_29" xfId="645"/>
    <cellStyle name="_29_2011结算单定稿" xfId="646"/>
    <cellStyle name="百_NJ17-60_人大汇报5.8" xfId="647"/>
    <cellStyle name="千_NJ17-26_增消两税2012" xfId="648"/>
    <cellStyle name="百_NJ17-21_一审汇总1.27" xfId="649"/>
    <cellStyle name="百_NJ17-16_一审汇总1.27" xfId="650"/>
    <cellStyle name="_29_报市长" xfId="651"/>
    <cellStyle name="_29_汇报姜局2.16" xfId="652"/>
    <cellStyle name="_分市分省GDP_2011结算单定稿" xfId="653"/>
    <cellStyle name="_29_基金平衡表5.8" xfId="654"/>
    <cellStyle name="_副本2006-2新_一审汇总" xfId="655"/>
    <cellStyle name="百_NJ18-17_汇报姜局2.16" xfId="656"/>
    <cellStyle name="_29_人大汇报5.8" xfId="657"/>
    <cellStyle name="_29_人大汇报5.8_2013年教科文科预算表" xfId="658"/>
    <cellStyle name="_定稿" xfId="659"/>
    <cellStyle name="好_34青海_1" xfId="660"/>
    <cellStyle name="_29_一审汇总" xfId="661"/>
    <cellStyle name="_29_一审汇总1.27" xfId="662"/>
    <cellStyle name="百_NJ17-19_一审汇总1.27" xfId="663"/>
    <cellStyle name="千位分" xfId="664"/>
    <cellStyle name="差_山东省民生支出标准_2012年年底教育项目调整支出汇总表（程科长）" xfId="665"/>
    <cellStyle name="_NJ18-27" xfId="666"/>
    <cellStyle name="好_2006年全省财力计算表（中央、决算）_2012年年底教育项目调整支出汇总表（程科长）" xfId="667"/>
    <cellStyle name="°_Book3_基金平衡表5.8" xfId="668"/>
    <cellStyle name="_29_增消两税2012" xfId="669"/>
    <cellStyle name="_NJ09-05" xfId="670"/>
    <cellStyle name="差_2006年33甘肃" xfId="671"/>
    <cellStyle name="差_1-12月份预测" xfId="672"/>
    <cellStyle name="_999" xfId="673"/>
    <cellStyle name="_Book3" xfId="674"/>
    <cellStyle name="差_文体广播事业(按照总人口测算）—20080416_不含人员经费系数" xfId="675"/>
    <cellStyle name="3_2005-18_市直提前告知" xfId="676"/>
    <cellStyle name="_Book3_2011结算单定稿" xfId="677"/>
    <cellStyle name="好_2007年结算已定项目对账单" xfId="678"/>
    <cellStyle name="°_2006-2_增消两税2012" xfId="679"/>
    <cellStyle name="百_03-17_人大汇报5.8_2013年教科文科预算表" xfId="680"/>
    <cellStyle name="好_行政(燃修费)_不含人员经费系数" xfId="681"/>
    <cellStyle name="_Book3_2013年" xfId="682"/>
    <cellStyle name="_Book3_汇报姜局2.16" xfId="683"/>
    <cellStyle name="百_NJ18-04_2011结算单定稿" xfId="684"/>
    <cellStyle name="百_NJ18-34" xfId="685"/>
    <cellStyle name="差_行政增资" xfId="686"/>
    <cellStyle name="_结转" xfId="687"/>
    <cellStyle name="3_2005-19_一审汇总" xfId="688"/>
    <cellStyle name="好_转移支付" xfId="689"/>
    <cellStyle name="百_NJ17-23_市直提前告知_2013年教科文科预算表" xfId="690"/>
    <cellStyle name="百_NJ17-18_市直提前告知_2013年教科文科预算表" xfId="691"/>
    <cellStyle name="_Book3_基金平衡表2.3" xfId="692"/>
    <cellStyle name="_Book3_人大汇报5.8" xfId="693"/>
    <cellStyle name="好_批复汇总表（调整后）" xfId="694"/>
    <cellStyle name="差_增消两税返还_2012年年底教育项目调整支出汇总表（程科长）" xfId="695"/>
    <cellStyle name="_Book3_人大汇报5.8_2013年教科文科预算表" xfId="696"/>
    <cellStyle name="差_南水北调工程测算表" xfId="697"/>
    <cellStyle name="_Book3_市直提前告知_2013年教科文科预算表" xfId="698"/>
    <cellStyle name="_ET_STYLE_NoName_00_" xfId="699"/>
    <cellStyle name="_ET_STYLE_NoName_00__2012年市本级基建预算（草案）20120128" xfId="700"/>
    <cellStyle name="_ET_STYLE_NoName_00__2012年市政府投资建议计划（上人代会后修改）" xfId="701"/>
    <cellStyle name="Accent5 - 20%" xfId="702"/>
    <cellStyle name="°_05_市直提前告知_2013年教科文科预算表" xfId="703"/>
    <cellStyle name="百_NJ18-06_增消两税2012" xfId="704"/>
    <cellStyle name="百_NJ18-11_增消两税2012" xfId="705"/>
    <cellStyle name="百_NJ18-23_基金平衡表2.3" xfId="706"/>
    <cellStyle name="百_NJ18-18_基金平衡表2.3" xfId="707"/>
    <cellStyle name="_NJ18-27_2011结算单定稿" xfId="708"/>
    <cellStyle name="百_NJ18-43_市直提前告知_2013年教科文科预算表" xfId="709"/>
    <cellStyle name="百_NJ18-38_市直提前告知_2013年教科文科预算表" xfId="710"/>
    <cellStyle name="_NJ09-05_2011结算单定稿" xfId="711"/>
    <cellStyle name="_NJ09-05_2013年" xfId="712"/>
    <cellStyle name="_定稿_人大汇报5.8" xfId="713"/>
    <cellStyle name="差_缺口县区测算(按核定人数)" xfId="714"/>
    <cellStyle name="_NJ18-27_2013年" xfId="715"/>
    <cellStyle name="百_NJ18-03_市直提前告知" xfId="716"/>
    <cellStyle name="_NJ18-27_报市长" xfId="717"/>
    <cellStyle name="_NJ09-05_报市长" xfId="718"/>
    <cellStyle name="°_定稿_人大汇报5.8" xfId="719"/>
    <cellStyle name="3_03-17_报市长" xfId="720"/>
    <cellStyle name="_NJ18-27_基金平衡表2.3" xfId="721"/>
    <cellStyle name="_NJ09-05_基金平衡表2.3" xfId="722"/>
    <cellStyle name="百_05_人大汇报5.8_2013年教科文科预算表" xfId="723"/>
    <cellStyle name="差_教育(按照总人口测算）—20080416_县市旗测算-新科目（含人口规模效应）" xfId="724"/>
    <cellStyle name="_NJ18-27_基金平衡表5.8" xfId="725"/>
    <cellStyle name="_NJ09-05_基金平衡表5.8" xfId="726"/>
    <cellStyle name="_NJ09-05_市直提前告知_2013年教科文科预算表" xfId="727"/>
    <cellStyle name="_定稿_基金平衡表5.8" xfId="728"/>
    <cellStyle name="_NJ18-27_市直提前告知_2013年教科文科预算表" xfId="729"/>
    <cellStyle name="百_2005-19_基金平衡表5.8" xfId="730"/>
    <cellStyle name="好_市辖区测算-新科目（20080626）_县市旗测算-新科目（含人口规模效应）" xfId="731"/>
    <cellStyle name="好_县市旗测算-新科目（20080627）" xfId="732"/>
    <cellStyle name="好_青海 缺口县区测算(地方填报)_2012年年底教育项目调整支出汇总表（程科长）" xfId="733"/>
    <cellStyle name="_NJ18-27_一审汇总" xfId="734"/>
    <cellStyle name="百_NJ18-27_增消两税2012" xfId="735"/>
    <cellStyle name="百_NJ18-32_增消两税2012" xfId="736"/>
    <cellStyle name="差_2008年一般预算支出预计" xfId="737"/>
    <cellStyle name="百_NJ18-39_基金平衡表2.3" xfId="738"/>
    <cellStyle name="_副本2006-2_2011结算单定稿" xfId="739"/>
    <cellStyle name="百_NJ18-13_基金平衡表5.8" xfId="740"/>
    <cellStyle name="百_NJ18-08_基金平衡表5.8" xfId="741"/>
    <cellStyle name="_NJ09-05_一审汇总" xfId="742"/>
    <cellStyle name="3_基金平衡表5.8" xfId="743"/>
    <cellStyle name="千位" xfId="744"/>
    <cellStyle name="百_NJ18-04_人大汇报5.8_2013年教科文科预算表" xfId="745"/>
    <cellStyle name="_NJ18-27_一审汇总1.27" xfId="746"/>
    <cellStyle name="_NJ09-05_一审汇总1.27" xfId="747"/>
    <cellStyle name="_NJ17-06" xfId="748"/>
    <cellStyle name="_综合数据" xfId="749"/>
    <cellStyle name="_NJ17-06_2011结算单定稿" xfId="750"/>
    <cellStyle name="差_卫生(按照总人口测算）—20080416_县市旗测算-新科目（含人口规模效应）_2012年年底教育项目调整支出汇总表（程科长）" xfId="751"/>
    <cellStyle name="百_NJ17-22_基金平衡表5.8" xfId="752"/>
    <cellStyle name="_NJ17-06_2013年" xfId="753"/>
    <cellStyle name="_NJ17-06_报市长" xfId="754"/>
    <cellStyle name="_NJ17-06_基金平衡表2.3" xfId="755"/>
    <cellStyle name="差_2007年结算已定项目对账单" xfId="756"/>
    <cellStyle name="_NJ17-25_增消两税2012" xfId="757"/>
    <cellStyle name="_NJ17-06_基金平衡表5.8" xfId="758"/>
    <cellStyle name="_NJ17-06_人大汇报5.8_2013年教科文科预算表" xfId="759"/>
    <cellStyle name="_NJ17-06_市直提前告知" xfId="760"/>
    <cellStyle name="3_市直提前告知" xfId="761"/>
    <cellStyle name="_NJ17-06_一审汇总" xfId="762"/>
    <cellStyle name="_NJ17-06_一审汇总1.27" xfId="763"/>
    <cellStyle name="_NJ17-06_增消两税2012" xfId="764"/>
    <cellStyle name="_NJ17-24" xfId="765"/>
    <cellStyle name="_NJ17-24_报市长" xfId="766"/>
    <cellStyle name="°_定稿_人大汇报5.8_2013年教科文科预算表" xfId="767"/>
    <cellStyle name="_NJ17-24_人大汇报5.8" xfId="768"/>
    <cellStyle name="_定稿_基金平衡表2.3" xfId="769"/>
    <cellStyle name="°_定稿_基金平衡表5.8" xfId="770"/>
    <cellStyle name="差_文体广播事业(按照总人口测算）—20080416_县市旗测算-新科目（含人口规模效应）_2012年年底教育项目调整支出汇总表（程科长）" xfId="771"/>
    <cellStyle name="_综合数据_2011结算单定稿" xfId="772"/>
    <cellStyle name="好_30云南_1_2012年年底教育项目调整支出汇总表（程科长）" xfId="773"/>
    <cellStyle name="_NJ17-24_一审汇总" xfId="774"/>
    <cellStyle name="3_2005-18_2013年" xfId="775"/>
    <cellStyle name="_NJ17-24_一审汇总1.27" xfId="776"/>
    <cellStyle name="»õ±ò[" xfId="777"/>
    <cellStyle name="Accent6 - 40%" xfId="778"/>
    <cellStyle name="_NJ17-24_增消两税2012" xfId="779"/>
    <cellStyle name="³£_一审汇总1.27" xfId="780"/>
    <cellStyle name="_NJ17-25_报市长" xfId="781"/>
    <cellStyle name="°_NJ17-14_2011结算单定稿" xfId="782"/>
    <cellStyle name="3_03-17_一审汇总" xfId="783"/>
    <cellStyle name="_NJ17-25_基金平衡表5.8" xfId="784"/>
    <cellStyle name="百_2005-19_2011结算单定稿" xfId="785"/>
    <cellStyle name="百_NJ17-22_增消两税2012" xfId="786"/>
    <cellStyle name="百_NJ17-34_基金平衡表2.3" xfId="787"/>
    <cellStyle name="_NJ17-25_人大汇报5.8" xfId="788"/>
    <cellStyle name="_NJ17-25_人大汇报5.8_2013年教科文科预算表" xfId="789"/>
    <cellStyle name="°_2003-17_增消两税2012" xfId="790"/>
    <cellStyle name="差_重点民生支出需求测算表社保（农村低保）081112" xfId="791"/>
    <cellStyle name="百_NJ17-42_2013年" xfId="792"/>
    <cellStyle name="百_NJ17-37_2013年" xfId="793"/>
    <cellStyle name="_NJ17-25_一审汇总1.27" xfId="794"/>
    <cellStyle name="好_县市旗测算-新科目（20080626）_2012年年底教育项目调整支出汇总表（程科长）" xfId="795"/>
    <cellStyle name="百_NJ18-17_基金平衡表5.8" xfId="796"/>
    <cellStyle name="3_2005-18_人大汇报5.8_2013年教科文科预算表" xfId="797"/>
    <cellStyle name="百_NJ17-35_汇报姜局2.16" xfId="798"/>
    <cellStyle name="_副本2006-2新_2011结算单定稿" xfId="799"/>
    <cellStyle name="_NJ17-26" xfId="800"/>
    <cellStyle name="_NJ17-26_2011结算单定稿" xfId="801"/>
    <cellStyle name="_纵横对比" xfId="802"/>
    <cellStyle name="百_NJ17-60_基金平衡表5.8" xfId="803"/>
    <cellStyle name="差_市辖区测算-新科目（20080626）_县市旗测算-新科目（含人口规模效应）" xfId="804"/>
    <cellStyle name="_NJ17-26_报市长" xfId="805"/>
    <cellStyle name="3_03-17_人大汇报5.8" xfId="806"/>
    <cellStyle name="_NJ17-26_基金平衡表5.8" xfId="807"/>
    <cellStyle name="_市直提前告知" xfId="808"/>
    <cellStyle name="差_第五部分(才淼、饶永宏）" xfId="809"/>
    <cellStyle name="3_04-19_汇报姜局2.16" xfId="810"/>
    <cellStyle name="_NJ17-26_人大汇报5.8" xfId="811"/>
    <cellStyle name="百_NJ17-11_基金平衡表5.8" xfId="812"/>
    <cellStyle name="_NJ17-26_市直提前告知" xfId="813"/>
    <cellStyle name="_NJ17-26_一审汇总" xfId="814"/>
    <cellStyle name="°_Book3_报市长" xfId="815"/>
    <cellStyle name="_NJ17-26_一审汇总1.27" xfId="816"/>
    <cellStyle name="_NJ17-26_增消两税2012" xfId="817"/>
    <cellStyle name="_定稿_2013年" xfId="818"/>
    <cellStyle name="差_基础数据" xfId="819"/>
    <cellStyle name="_定稿_人大汇报5.8_2013年教科文科预算表" xfId="820"/>
    <cellStyle name="3_04-19_基金平衡表5.8" xfId="821"/>
    <cellStyle name="_定稿_一审汇总" xfId="822"/>
    <cellStyle name="3_2005-18_2011结算单定稿" xfId="823"/>
    <cellStyle name="_定稿_一审汇总1.27" xfId="824"/>
    <cellStyle name="3￡_报市长" xfId="825"/>
    <cellStyle name="千_NJ17-26_一审汇总" xfId="826"/>
    <cellStyle name="_分市分省GDP" xfId="827"/>
    <cellStyle name="百_NJ18-17_2011结算单定稿" xfId="828"/>
    <cellStyle name="好_县区合并测算20080421_县市旗测算-新科目（含人口规模效应）_2012年年底教育项目调整支出汇总表（程科长）" xfId="829"/>
    <cellStyle name="常_一审汇总1.27" xfId="830"/>
    <cellStyle name="°_2006-2" xfId="831"/>
    <cellStyle name="_分市分省GDP_2013年" xfId="832"/>
    <cellStyle name="3￡_一审汇总1.27" xfId="833"/>
    <cellStyle name="3_05_2011结算单定稿" xfId="834"/>
    <cellStyle name="_分市分省GDP_报市长" xfId="835"/>
    <cellStyle name="_分市分省GDP_汇报姜局2.16" xfId="836"/>
    <cellStyle name="_分市分省GDP_基金平衡表5.8" xfId="837"/>
    <cellStyle name="_分市分省GDP_人大汇报5.8" xfId="838"/>
    <cellStyle name="°_纵横对比_2013年" xfId="839"/>
    <cellStyle name="_分市分省GDP_人大汇报5.8_2013年教科文科预算表" xfId="840"/>
    <cellStyle name="_分市分省GDP_市直提前告知" xfId="841"/>
    <cellStyle name="千_NJ18-15_增消两税2012" xfId="842"/>
    <cellStyle name="百_NJ18-10_一审汇总1.27" xfId="843"/>
    <cellStyle name="百_NJ18-05_一审汇总1.27" xfId="844"/>
    <cellStyle name="°_副本2006-2新_2013年" xfId="845"/>
    <cellStyle name="_分市分省GDP_市直提前告知_2013年教科文科预算表" xfId="846"/>
    <cellStyle name="_分市分省GDP_一审汇总1.27" xfId="847"/>
    <cellStyle name="°_一审汇总1.27" xfId="848"/>
    <cellStyle name="千_NJ09-05_市直提前告知" xfId="849"/>
    <cellStyle name="差_人员工资和公用经费2" xfId="850"/>
    <cellStyle name="百_NJ17-23_人大汇报5.8" xfId="851"/>
    <cellStyle name="百_NJ17-18_人大汇报5.8" xfId="852"/>
    <cellStyle name="°_综合数据_基金平衡表5.8" xfId="853"/>
    <cellStyle name="°_05_汇报姜局2.16" xfId="854"/>
    <cellStyle name="百_NJ18-33_基金平衡表5.8" xfId="855"/>
    <cellStyle name="百_05" xfId="856"/>
    <cellStyle name="_副本2006-2_基金平衡表2.3" xfId="857"/>
    <cellStyle name="_综合数据_市直提前告知_2013年教科文科预算表" xfId="858"/>
    <cellStyle name="_副本2006-2_人大汇报5.8" xfId="859"/>
    <cellStyle name="°ù·" xfId="860"/>
    <cellStyle name="_副本2006-2_市直提前告知_2013年教科文科预算表" xfId="861"/>
    <cellStyle name="好_结转" xfId="862"/>
    <cellStyle name="超级链接" xfId="863"/>
    <cellStyle name="百_NJ17-62_2013年" xfId="864"/>
    <cellStyle name="_副本2006-2_一审汇总" xfId="865"/>
    <cellStyle name="_副本2006-2新_2013年" xfId="866"/>
    <cellStyle name="百_NJ17-27_人大汇报5.8" xfId="867"/>
    <cellStyle name="_副本2006-2新_基金平衡表2.3" xfId="868"/>
    <cellStyle name="_副本2006-2新_人大汇报5.8" xfId="869"/>
    <cellStyle name="百_NJ09-05_一审汇总1.27" xfId="870"/>
    <cellStyle name="_副本2006-2新_市直提前告知" xfId="871"/>
    <cellStyle name="百_NJ18-10_2011结算单定稿" xfId="872"/>
    <cellStyle name="百_NJ18-05_2011结算单定稿" xfId="873"/>
    <cellStyle name="_副本2006-2新_一审汇总1.27" xfId="874"/>
    <cellStyle name="好_教育(按照总人口测算）—20080416_民生政策最低支出需求_2012年年底教育项目调整支出汇总表（程科长）" xfId="875"/>
    <cellStyle name="_副本2006-2新_增消两税2012" xfId="876"/>
    <cellStyle name="百_增消两税2012" xfId="877"/>
    <cellStyle name="千_NJ17-24_基金平衡表5.8" xfId="878"/>
    <cellStyle name="_汇报姜局2.16" xfId="879"/>
    <cellStyle name="3_05_基金平衡表2.3" xfId="880"/>
    <cellStyle name="_接转" xfId="881"/>
    <cellStyle name="百_NJ17-54_一审汇总1.27" xfId="882"/>
    <cellStyle name="_科目（第四稿）" xfId="883"/>
    <cellStyle name="百_NJ09-05_市直提前告知_2013年教科文科预算表" xfId="884"/>
    <cellStyle name="_人大汇报5.8" xfId="885"/>
    <cellStyle name="百_NJ09-04_一审汇总1.27" xfId="886"/>
    <cellStyle name="_省定集聚区收入基数" xfId="887"/>
    <cellStyle name="百_NJ17-25_人大汇报5.8_2013年教科文科预算表" xfId="888"/>
    <cellStyle name="°_副本2006-2_人大汇报5.8_2013年教科文科预算表" xfId="889"/>
    <cellStyle name="_一审汇总1.27" xfId="890"/>
    <cellStyle name="_泽光09年结转" xfId="891"/>
    <cellStyle name="百_NJ17-19_市直提前告知" xfId="892"/>
    <cellStyle name="百_NJ17-11_2013年" xfId="893"/>
    <cellStyle name="_转移支付" xfId="894"/>
    <cellStyle name="百_NJ17-35" xfId="895"/>
    <cellStyle name="百_NJ17-34_人大汇报5.8_2013年教科文科预算表" xfId="896"/>
    <cellStyle name="_综合(删除版)2" xfId="897"/>
    <cellStyle name="好_卫生(按照总人口测算）—20080416_县市旗测算-新科目（含人口规模效应）_2012年年底教育项目调整支出汇总表（程科长）" xfId="898"/>
    <cellStyle name="百_NJ17-34_市直提前告知" xfId="899"/>
    <cellStyle name="_综合数据_人大汇报5.8_2013年教科文科预算表" xfId="900"/>
    <cellStyle name="好_第五部分(才淼、饶永宏）" xfId="901"/>
    <cellStyle name="_综合数据_2013年" xfId="902"/>
    <cellStyle name="_综合数据_报市长" xfId="903"/>
    <cellStyle name="好_县市旗测算-新科目（20080627）_民生政策最低支出需求_2012年年底教育项目调整支出汇总表（程科长）" xfId="904"/>
    <cellStyle name="°_定稿_一审汇总1.27" xfId="905"/>
    <cellStyle name="_综合数据_汇报姜局2.16" xfId="906"/>
    <cellStyle name="百_NJ17-25_基金平衡表5.8" xfId="907"/>
    <cellStyle name="3_2005-19_汇报姜局2.16" xfId="908"/>
    <cellStyle name="_综合数据_基金平衡表2.3" xfId="909"/>
    <cellStyle name="°_17_2011结算单定稿" xfId="910"/>
    <cellStyle name="°_副本2006-2_基金平衡表5.8" xfId="911"/>
    <cellStyle name="百_04-19_一审汇总1.27" xfId="912"/>
    <cellStyle name="百_NJ18-33_2013年" xfId="913"/>
    <cellStyle name="差_2007一般预算支出口径剔除表_2012年年底教育项目调整支出汇总表（程科长）" xfId="914"/>
    <cellStyle name="_综合数据_基金平衡表5.8" xfId="915"/>
    <cellStyle name="_综合数据_一审汇总" xfId="916"/>
    <cellStyle name="_综合数据_一审汇总1.27" xfId="917"/>
    <cellStyle name="好_行政（人员）_民生政策最低支出需求_2012年年底教育项目调整支出汇总表（程科长）" xfId="918"/>
    <cellStyle name="¡ã¨" xfId="919"/>
    <cellStyle name="°_1_增消两税2012" xfId="920"/>
    <cellStyle name="千_基金平衡表2.3" xfId="921"/>
    <cellStyle name="»õ" xfId="922"/>
    <cellStyle name="百_NJ18-19_人大汇报5.8" xfId="923"/>
    <cellStyle name="差_教育(按照总人口测算）—20080416" xfId="924"/>
    <cellStyle name="°" xfId="925"/>
    <cellStyle name="°_05" xfId="926"/>
    <cellStyle name="°_05_2011结算单定稿" xfId="927"/>
    <cellStyle name="°_05_基金平衡表2.3" xfId="928"/>
    <cellStyle name="°_05_人大汇报5.8_2013年教科文科预算表" xfId="929"/>
    <cellStyle name="°_05_市直提前告知" xfId="930"/>
    <cellStyle name="百_NJ17-19_基金平衡表5.8" xfId="931"/>
    <cellStyle name="3_2005-18_汇报姜局2.16" xfId="932"/>
    <cellStyle name="°_05_一审汇总" xfId="933"/>
    <cellStyle name="°_17_基金平衡表2.3" xfId="934"/>
    <cellStyle name="°_05_增消两税2012" xfId="935"/>
    <cellStyle name="°_1" xfId="936"/>
    <cellStyle name="3_05_基金平衡表5.8" xfId="937"/>
    <cellStyle name="°_定稿_基金平衡表2.3" xfId="938"/>
    <cellStyle name="°_1_2013年" xfId="939"/>
    <cellStyle name="no dec" xfId="940"/>
    <cellStyle name="百_NJ09-03_2011结算单定稿" xfId="941"/>
    <cellStyle name="°_1_报市长" xfId="942"/>
    <cellStyle name="°_1_基金平衡表2.3" xfId="943"/>
    <cellStyle name="百_NJ18-08_汇报姜局2.16" xfId="944"/>
    <cellStyle name="百_NJ18-13_汇报姜局2.16" xfId="945"/>
    <cellStyle name="°_副本2006-2新_增消两税2012" xfId="946"/>
    <cellStyle name="°_1_基金平衡表5.8" xfId="947"/>
    <cellStyle name="°_1_人大汇报5.8" xfId="948"/>
    <cellStyle name="°_2006-2_基金平衡表5.8" xfId="949"/>
    <cellStyle name="°_1_市直提前告知" xfId="950"/>
    <cellStyle name="百_NJ18-02_人大汇报5.8_2013年教科文科预算表" xfId="951"/>
    <cellStyle name="°_1_一审汇总" xfId="952"/>
    <cellStyle name="差_自行调整差异系数顺序" xfId="953"/>
    <cellStyle name="°_1_一审汇总1.27" xfId="954"/>
    <cellStyle name="°_17_2013年" xfId="955"/>
    <cellStyle name="百_04-19_一审汇总" xfId="956"/>
    <cellStyle name="百_NJ17-60_汇报姜局2.16" xfId="957"/>
    <cellStyle name="°_17_人大汇报5.8" xfId="958"/>
    <cellStyle name="°_17_市直提前告知" xfId="959"/>
    <cellStyle name="°_17_市直提前告知_2013年教科文科预算表" xfId="960"/>
    <cellStyle name="°_17_一审汇总" xfId="961"/>
    <cellStyle name="百_NJ09-03_人大汇报5.8" xfId="962"/>
    <cellStyle name="3￡1" xfId="963"/>
    <cellStyle name="°_17_一审汇总1.27" xfId="964"/>
    <cellStyle name="百_NJ17-35_报市长" xfId="965"/>
    <cellStyle name="°_17_增消两税2012" xfId="966"/>
    <cellStyle name="好_测算总表" xfId="967"/>
    <cellStyle name="百_NJ18-23_市直提前告知" xfId="968"/>
    <cellStyle name="百_NJ18-18_市直提前告知" xfId="969"/>
    <cellStyle name="百_NJ18-12_2011结算单定稿" xfId="970"/>
    <cellStyle name="百_NJ18-07_2011结算单定稿" xfId="971"/>
    <cellStyle name="°_2003-17" xfId="972"/>
    <cellStyle name="好_增消两税返还" xfId="973"/>
    <cellStyle name="°_2003-17_2011结算单定稿" xfId="974"/>
    <cellStyle name="°_Book3_市直提前告知" xfId="975"/>
    <cellStyle name="°_2003-17_基金平衡表2.3" xfId="976"/>
    <cellStyle name="好_下文" xfId="977"/>
    <cellStyle name="°_2003-17_基金平衡表5.8" xfId="978"/>
    <cellStyle name="°_2003-17_人大汇报5.8" xfId="979"/>
    <cellStyle name="°_2003-17_市直提前告知_2013年教科文科预算表" xfId="980"/>
    <cellStyle name="°_2003-17_一审汇总" xfId="981"/>
    <cellStyle name="差_基金平衡表2.3" xfId="982"/>
    <cellStyle name="°_2003-17_一审汇总1.27" xfId="983"/>
    <cellStyle name="好_2008年预计支出与2007年对比_2012年年底教育项目调整支出汇总表（程科长）" xfId="984"/>
    <cellStyle name="°_2006-2_2011结算单定稿" xfId="985"/>
    <cellStyle name="°_2006-2_2013年" xfId="986"/>
    <cellStyle name="3_03-17_基金平衡表2.3" xfId="987"/>
    <cellStyle name="°_2006-2_报市长" xfId="988"/>
    <cellStyle name="°_2006-2_汇报姜局2.16" xfId="989"/>
    <cellStyle name="百_NJ18-38_2013年" xfId="990"/>
    <cellStyle name="百_NJ18-43_2013年" xfId="991"/>
    <cellStyle name="差_汇总表" xfId="992"/>
    <cellStyle name="°_2006-2_基金平衡表2.3" xfId="993"/>
    <cellStyle name="°_2006-2_市直提前告知" xfId="994"/>
    <cellStyle name="°_2006-2_市直提前告知_2013年教科文科预算表" xfId="995"/>
    <cellStyle name="°_2006-2_一审汇总" xfId="996"/>
    <cellStyle name="百_NJ17-07_2011结算单定稿" xfId="997"/>
    <cellStyle name="°_副本2006-2新_人大汇报5.8" xfId="998"/>
    <cellStyle name="3_2005-18_增消两税2012" xfId="999"/>
    <cellStyle name="°_2011结算单定稿" xfId="1000"/>
    <cellStyle name="°_2013年" xfId="1001"/>
    <cellStyle name="百_NJ18-27_市直提前告知" xfId="1002"/>
    <cellStyle name="百_NJ18-32_市直提前告知" xfId="1003"/>
    <cellStyle name="°_Book3" xfId="1004"/>
    <cellStyle name="差_民生政策最低支出需求_2012年年底教育项目调整支出汇总表（程科长）" xfId="1005"/>
    <cellStyle name="°_Book3_2011结算单定稿" xfId="1006"/>
    <cellStyle name="百_NJ17-60_一审汇总1.27" xfId="1007"/>
    <cellStyle name="°_Book3_2013年" xfId="1008"/>
    <cellStyle name="°_综合数据_2013年" xfId="1009"/>
    <cellStyle name="°_Book3_基金平衡表2.3" xfId="1010"/>
    <cellStyle name="°_Book3_人大汇报5.8" xfId="1011"/>
    <cellStyle name="°_Book3_市直提前告知_2013年教科文科预算表" xfId="1012"/>
    <cellStyle name="千_NJ17-24_一审汇总1.27" xfId="1013"/>
    <cellStyle name="°_Book3_一审汇总" xfId="1014"/>
    <cellStyle name="°_Book3_一审汇总1.27" xfId="1015"/>
    <cellStyle name="°_Book3_增消两税2012" xfId="1016"/>
    <cellStyle name="百_NJ18-01_基金平衡表5.8" xfId="1017"/>
    <cellStyle name="百_04-19_人大汇报5.8_2013年教科文科预算表" xfId="1018"/>
    <cellStyle name="°_NJ17-14" xfId="1019"/>
    <cellStyle name="°_NJ17-14_2013年" xfId="1020"/>
    <cellStyle name="千分位" xfId="1021"/>
    <cellStyle name="货币 2" xfId="1022"/>
    <cellStyle name="°_NJ17-14_报市长" xfId="1023"/>
    <cellStyle name="°_NJ17-14_汇报姜局2.16" xfId="1024"/>
    <cellStyle name="°_NJ17-14_基金平衡表2.3" xfId="1025"/>
    <cellStyle name="°_NJ17-14_基金平衡表5.8" xfId="1026"/>
    <cellStyle name="千_NJ17-26_基金平衡表2.3" xfId="1027"/>
    <cellStyle name="百_05_汇报姜局2.16" xfId="1028"/>
    <cellStyle name="°_NJ17-14_人大汇报5.8" xfId="1029"/>
    <cellStyle name="°_NJ17-14_人大汇报5.8_2013年教科文科预算表" xfId="1030"/>
    <cellStyle name="°_NJ17-14_市直提前告知_2013年教科文科预算表" xfId="1031"/>
    <cellStyle name="好_2008年全省汇总收支计算表_2012年年底教育项目调整支出汇总表（程科长）" xfId="1032"/>
    <cellStyle name="°_NJ17-14_一审汇总" xfId="1033"/>
    <cellStyle name="°_NJ17-14_一审汇总1.27" xfId="1034"/>
    <cellStyle name="百_封面_基金平衡表5.8" xfId="1035"/>
    <cellStyle name="°_NJ17-14_增消两税2012" xfId="1036"/>
    <cellStyle name="°_定稿" xfId="1037"/>
    <cellStyle name="差_县区合并测算20080421" xfId="1038"/>
    <cellStyle name="°_副本2006-2新_汇报姜局2.16" xfId="1039"/>
    <cellStyle name="差_危改资金测算_2012年年底教育项目调整支出汇总表（程科长）" xfId="1040"/>
    <cellStyle name="°_定稿_2011结算单定稿" xfId="1041"/>
    <cellStyle name="百_NJ17-23_一审汇总" xfId="1042"/>
    <cellStyle name="百_NJ17-18_一审汇总" xfId="1043"/>
    <cellStyle name="°_定稿_2013年" xfId="1044"/>
    <cellStyle name="°_定稿_报市长" xfId="1045"/>
    <cellStyle name="°_定稿_汇报姜局2.16" xfId="1046"/>
    <cellStyle name="3_2005-18_人大汇报5.8" xfId="1047"/>
    <cellStyle name="好_2007年结算已定项目对账单_2012年年底教育项目调整支出汇总表（程科长）" xfId="1048"/>
    <cellStyle name="差_省定集聚区收入基数" xfId="1049"/>
    <cellStyle name="°_定稿_市直提前告知_2013年教科文科预算表" xfId="1050"/>
    <cellStyle name="°_定稿_一审汇总" xfId="1051"/>
    <cellStyle name="°_定稿_增消两税2012" xfId="1052"/>
    <cellStyle name="百_NJ17-25" xfId="1053"/>
    <cellStyle name="°_副本2006-2" xfId="1054"/>
    <cellStyle name="百_NJ17-25_2013年" xfId="1055"/>
    <cellStyle name="好_2" xfId="1056"/>
    <cellStyle name="°_副本2006-2_2013年" xfId="1057"/>
    <cellStyle name="百_NJ17-25_报市长" xfId="1058"/>
    <cellStyle name="货_人大汇报5.8" xfId="1059"/>
    <cellStyle name="百_NJ18-13_市直提前告知_2013年教科文科预算表" xfId="1060"/>
    <cellStyle name="百_NJ18-08_市直提前告知_2013年教科文科预算表" xfId="1061"/>
    <cellStyle name="°_副本2006-2_报市长" xfId="1062"/>
    <cellStyle name="百_NJ09-04_增消两税2012" xfId="1063"/>
    <cellStyle name="百_NJ17-25_汇报姜局2.16" xfId="1064"/>
    <cellStyle name="差_县区合并测算20080421_不含人员经费系数" xfId="1065"/>
    <cellStyle name="°_副本2006-2_汇报姜局2.16" xfId="1066"/>
    <cellStyle name="百_NJ17-25_人大汇报5.8" xfId="1067"/>
    <cellStyle name="常规 13" xfId="1068"/>
    <cellStyle name="百_NJ17-08_一审汇总1.27" xfId="1069"/>
    <cellStyle name="3_2005-18_报市长" xfId="1070"/>
    <cellStyle name="°_综合数据_市直提前告知_2013年教科文科预算表" xfId="1071"/>
    <cellStyle name="°_副本2006-2_人大汇报5.8" xfId="1072"/>
    <cellStyle name="百_NJ17-25_市直提前告知_2013年教科文科预算表" xfId="1073"/>
    <cellStyle name="常规 11 2" xfId="1074"/>
    <cellStyle name="好_-市财政局1支出汇总(含预备金、政府)22" xfId="1075"/>
    <cellStyle name="°_副本2006-2_市直提前告知_2013年教科文科预算表" xfId="1076"/>
    <cellStyle name="百_NJ17-25_一审汇总1.27" xfId="1077"/>
    <cellStyle name="货_NJ18-15_人大汇报5.8_2013年教科文科预算表" xfId="1078"/>
    <cellStyle name="千位_(人代会用)" xfId="1079"/>
    <cellStyle name="百_NJ17-26_人大汇报5.8_2013年教科文科预算表" xfId="1080"/>
    <cellStyle name="°_副本2006-2_一审汇总1.27" xfId="1081"/>
    <cellStyle name="百_NJ17-25_增消两税2012" xfId="1082"/>
    <cellStyle name="百_NJ17-42_基金平衡表2.3" xfId="1083"/>
    <cellStyle name="百_NJ17-37_基金平衡表2.3" xfId="1084"/>
    <cellStyle name="°_副本2006-2_增消两税2012" xfId="1085"/>
    <cellStyle name="°_副本2006-2新" xfId="1086"/>
    <cellStyle name="°_副本2006-2新_报市长" xfId="1087"/>
    <cellStyle name="百_NJ18-01_汇报姜局2.16" xfId="1088"/>
    <cellStyle name="°_副本2006-2新_基金平衡表2.3" xfId="1089"/>
    <cellStyle name="°_副本2006-2新_基金平衡表5.8" xfId="1090"/>
    <cellStyle name="°_副本2006-2新_人大汇报5.8_2013年教科文科预算表" xfId="1091"/>
    <cellStyle name="差_市本级收入预计111123" xfId="1092"/>
    <cellStyle name="°_副本2006-2新_一审汇总" xfId="1093"/>
    <cellStyle name="百_04-19_基金平衡表2.3" xfId="1094"/>
    <cellStyle name="°_人大汇报5.8_2013年教科文科预算表" xfId="1095"/>
    <cellStyle name="差_12滨州_2012年年底教育项目调整支出汇总表（程科长）" xfId="1096"/>
    <cellStyle name="百_NJ17-07_一审汇总" xfId="1097"/>
    <cellStyle name="°_市直提前告知_2013年教科文科预算表" xfId="1098"/>
    <cellStyle name="°_一审汇总" xfId="1099"/>
    <cellStyle name="°_增消两税2012" xfId="1100"/>
    <cellStyle name="千_NJ17-26_基金平衡表5.8" xfId="1101"/>
    <cellStyle name="差_同德" xfId="1102"/>
    <cellStyle name="百_NJ17-36_报市长" xfId="1103"/>
    <cellStyle name="°_综合数据_2011结算单定稿" xfId="1104"/>
    <cellStyle name="百_NJ17-08" xfId="1105"/>
    <cellStyle name="°_综合数据_报市长" xfId="1106"/>
    <cellStyle name="差_接转_2012年年底教育项目调整支出汇总表（程科长）" xfId="1107"/>
    <cellStyle name="百_NJ17-62_市直提前告知" xfId="1108"/>
    <cellStyle name="°_综合数据_汇报姜局2.16" xfId="1109"/>
    <cellStyle name="°_综合数据_基金平衡表2.3" xfId="1110"/>
    <cellStyle name="差_县区合并测算20080421_不含人员经费系数_2012年年底教育项目调整支出汇总表（程科长）" xfId="1111"/>
    <cellStyle name="3_2013年" xfId="1112"/>
    <cellStyle name="°_综合数据_人大汇报5.8" xfId="1113"/>
    <cellStyle name="百_NJ17-27_汇报姜局2.16" xfId="1114"/>
    <cellStyle name="差_县市旗测算-新科目（20080626）_不含人员经费系数_2012年年底教育项目调整支出汇总表（程科长）" xfId="1115"/>
    <cellStyle name="통화 [0]_BOILER-CO1" xfId="1116"/>
    <cellStyle name="°_综合数据_增消两税2012" xfId="1117"/>
    <cellStyle name="百_NJ17-39" xfId="1118"/>
    <cellStyle name="°_纵横对比_2011结算单定稿" xfId="1119"/>
    <cellStyle name="°_纵横对比_报市长" xfId="1120"/>
    <cellStyle name="百_NJ17-33" xfId="1121"/>
    <cellStyle name="百_NJ17-28" xfId="1122"/>
    <cellStyle name="°_纵横对比_基金平衡表5.8" xfId="1123"/>
    <cellStyle name="3_05_2013年" xfId="1124"/>
    <cellStyle name="百_NJ17-16_人大汇报5.8_2013年教科文科预算表" xfId="1125"/>
    <cellStyle name="百_NJ17-21_人大汇报5.8_2013年教科文科预算表" xfId="1126"/>
    <cellStyle name="°_纵横对比_人大汇报5.8" xfId="1127"/>
    <cellStyle name="差_县市旗测算-新科目（20080627）_县市旗测算-新科目（含人口规模效应）" xfId="1128"/>
    <cellStyle name="°_纵横对比_人大汇报5.8_2013年教科文科预算表" xfId="1129"/>
    <cellStyle name="°_纵横对比_市直提前告知" xfId="1130"/>
    <cellStyle name="Ç§î»" xfId="1131"/>
    <cellStyle name="差_14安徽_2012年年底教育项目调整支出汇总表（程科长）" xfId="1132"/>
    <cellStyle name="°_纵横对比_一审汇总1.27" xfId="1133"/>
    <cellStyle name="°_纵横对比_增消两税2012" xfId="1134"/>
    <cellStyle name="好_云南 缺口县区测算(地方填报)_2012年年底教育项目调整支出汇总表（程科长）" xfId="1135"/>
    <cellStyle name="°ù·ö±è" xfId="1136"/>
    <cellStyle name="0,0_x000a__x000a_NA_x000a__x000a_" xfId="1137"/>
    <cellStyle name="常规_定稿报人大功能科目支出明细表" xfId="1138"/>
    <cellStyle name="差_2007年收支情况及2008年收支预计表(汇总表)" xfId="1139"/>
    <cellStyle name="3_04-19_人大汇报5.8_2013年教科文科预算表" xfId="1140"/>
    <cellStyle name="3?" xfId="1141"/>
    <cellStyle name="3_03-17" xfId="1142"/>
    <cellStyle name="百_NJ18-10_市直提前告知" xfId="1143"/>
    <cellStyle name="百_NJ18-05_市直提前告知" xfId="1144"/>
    <cellStyle name="百_NJ17-34" xfId="1145"/>
    <cellStyle name="3_03-17_2011结算单定稿" xfId="1146"/>
    <cellStyle name="差_丽江汇总_2012年年底教育项目调整支出汇总表（程科长）" xfId="1147"/>
    <cellStyle name="3_03-17_汇报姜局2.16" xfId="1148"/>
    <cellStyle name="百_NJ18-32_人大汇报5.8" xfId="1149"/>
    <cellStyle name="百_NJ18-27_人大汇报5.8" xfId="1150"/>
    <cellStyle name="百_NJ17-27" xfId="1151"/>
    <cellStyle name="3_03-17_基金平衡表5.8" xfId="1152"/>
    <cellStyle name="3_03-17_市直提前告知_2013年教科文科预算表" xfId="1153"/>
    <cellStyle name="3_03-17_一审汇总1.27" xfId="1154"/>
    <cellStyle name="3_2005-18_一审汇总" xfId="1155"/>
    <cellStyle name="百_NJ17-39_人大汇报5.8" xfId="1156"/>
    <cellStyle name="3_04-19" xfId="1157"/>
    <cellStyle name="差_一般预算支出口径剔除表" xfId="1158"/>
    <cellStyle name="3_04-19_2011结算单定稿" xfId="1159"/>
    <cellStyle name="千_NJ17-24_基金平衡表2.3" xfId="1160"/>
    <cellStyle name="百_NJ18-11_2013年" xfId="1161"/>
    <cellStyle name="百_NJ18-06_2013年" xfId="1162"/>
    <cellStyle name="3_04-19_报市长" xfId="1163"/>
    <cellStyle name="3_04-19_人大汇报5.8" xfId="1164"/>
    <cellStyle name="百_NJ09-07_一审汇总" xfId="1165"/>
    <cellStyle name="3_04-19_市直提前告知_2013年教科文科预算表" xfId="1166"/>
    <cellStyle name="3_05_报市长" xfId="1167"/>
    <cellStyle name="3_05_汇报姜局2.16" xfId="1168"/>
    <cellStyle name="3_封面_人大汇报5.8" xfId="1169"/>
    <cellStyle name="3_05_市直提前告知" xfId="1170"/>
    <cellStyle name="3_封面_人大汇报5.8_2013年教科文科预算表" xfId="1171"/>
    <cellStyle name="3_05_市直提前告知_2013年教科文科预算表" xfId="1172"/>
    <cellStyle name="百_NJ17-62_市直提前告知_2013年教科文科预算表" xfId="1173"/>
    <cellStyle name="3_05_一审汇总" xfId="1174"/>
    <cellStyle name="好_2011转移支付预计表（定稿）" xfId="1175"/>
    <cellStyle name="3_05_一审汇总1.27" xfId="1176"/>
    <cellStyle name="3_05_增消两税2012" xfId="1177"/>
    <cellStyle name="³£_市直提前告知" xfId="1178"/>
    <cellStyle name="3_2005-18" xfId="1179"/>
    <cellStyle name="3_2005-18_基金平衡表5.8" xfId="1180"/>
    <cellStyle name="3_2005-18_市直提前告知_2013年教科文科预算表" xfId="1181"/>
    <cellStyle name="3_2005-18_一审汇总1.27" xfId="1182"/>
    <cellStyle name="百_NJ18-08_市直提前告知" xfId="1183"/>
    <cellStyle name="百_NJ18-13_市直提前告知" xfId="1184"/>
    <cellStyle name="3_2005-19" xfId="1185"/>
    <cellStyle name="3_2005-19_报市长" xfId="1186"/>
    <cellStyle name="3_2005-19_2013年" xfId="1187"/>
    <cellStyle name="3_2005-19_基金平衡表2.3" xfId="1188"/>
    <cellStyle name="3_2005-19_基金平衡表5.8" xfId="1189"/>
    <cellStyle name="3_2005-19_人大汇报5.8" xfId="1190"/>
    <cellStyle name="3_2005-19_人大汇报5.8_2013年教科文科预算表" xfId="1191"/>
    <cellStyle name="3_2005-19_市直提前告知" xfId="1192"/>
    <cellStyle name="百_NJ09-04" xfId="1193"/>
    <cellStyle name="3_2005-19_市直提前告知_2013年教科文科预算表" xfId="1194"/>
    <cellStyle name="百_NJ17-22" xfId="1195"/>
    <cellStyle name="3_2005-19_一审汇总1.27" xfId="1196"/>
    <cellStyle name="3_2011结算单定稿" xfId="1197"/>
    <cellStyle name="百_NJ18-04_汇报姜局2.16" xfId="1198"/>
    <cellStyle name="货_NJ18-15_人大汇报5.8" xfId="1199"/>
    <cellStyle name="3_封面" xfId="1200"/>
    <cellStyle name="百_NJ17-26_人大汇报5.8" xfId="1201"/>
    <cellStyle name="3_封面_2011结算单定稿" xfId="1202"/>
    <cellStyle name="3_封面_2013年" xfId="1203"/>
    <cellStyle name="3_封面_汇报姜局2.16" xfId="1204"/>
    <cellStyle name="强调 2" xfId="1205"/>
    <cellStyle name="3_封面_基金平衡表2.3" xfId="1206"/>
    <cellStyle name="3_封面_基金平衡表5.8" xfId="1207"/>
    <cellStyle name="3_封面_市直提前告知" xfId="1208"/>
    <cellStyle name="3_封面_市直提前告知_2013年教科文科预算表" xfId="1209"/>
    <cellStyle name="3_封面_一审汇总" xfId="1210"/>
    <cellStyle name="3_封面_一审汇总1.27" xfId="1211"/>
    <cellStyle name="百_NJ18-09_人大汇报5.8" xfId="1212"/>
    <cellStyle name="百_NJ18-14_人大汇报5.8" xfId="1213"/>
    <cellStyle name="好_县区合并测算20080423(按照各省比重）_不含人员经费系数" xfId="1214"/>
    <cellStyle name="3_封面_增消两税2012" xfId="1215"/>
    <cellStyle name="百_NJ18-27_2013年" xfId="1216"/>
    <cellStyle name="百_NJ18-32_2013年" xfId="1217"/>
    <cellStyle name="百_NJ18-06" xfId="1218"/>
    <cellStyle name="百_NJ18-11" xfId="1219"/>
    <cellStyle name="3_汇报姜局2.16" xfId="1220"/>
    <cellStyle name="3_基金平衡表2.3" xfId="1221"/>
    <cellStyle name="3_人大汇报5.8" xfId="1222"/>
    <cellStyle name="3_人大汇报5.8_2013年教科文科预算表" xfId="1223"/>
    <cellStyle name="3_市直提前告知_2013年教科文科预算表" xfId="1224"/>
    <cellStyle name="百_NJ18-03_市直提前告知_2013年教科文科预算表" xfId="1225"/>
    <cellStyle name="3_一审汇总" xfId="1226"/>
    <cellStyle name="3_增消两税2012" xfId="1227"/>
    <cellStyle name="百_NJ18-06_一审汇总" xfId="1228"/>
    <cellStyle name="百_NJ18-11_一审汇总" xfId="1229"/>
    <cellStyle name="3¡" xfId="1230"/>
    <cellStyle name="3￡" xfId="1231"/>
    <cellStyle name="千_NJ17-26_人大汇报5.8_2013年教科文科预算表" xfId="1232"/>
    <cellStyle name="³£" xfId="1233"/>
    <cellStyle name="3￡_2011结算单定稿" xfId="1234"/>
    <cellStyle name="百_NJ18-18_人大汇报5.8_2013年教科文科预算表" xfId="1235"/>
    <cellStyle name="百_NJ18-23_人大汇报5.8_2013年教科文科预算表" xfId="1236"/>
    <cellStyle name="差_附表" xfId="1237"/>
    <cellStyle name="³£_2011结算单定稿" xfId="1238"/>
    <cellStyle name="百_2005-18_基金平衡表5.8" xfId="1239"/>
    <cellStyle name="³£_2013年" xfId="1240"/>
    <cellStyle name="好_县区合并测算20080421_2012年年底教育项目调整支出汇总表（程科长）" xfId="1241"/>
    <cellStyle name="百_NJ18-01_一审汇总" xfId="1242"/>
    <cellStyle name="3￡_汇报姜局2.16" xfId="1243"/>
    <cellStyle name="³£_汇报姜局2.16" xfId="1244"/>
    <cellStyle name="百_NJ18-05_报市长" xfId="1245"/>
    <cellStyle name="百_NJ18-10_报市长" xfId="1246"/>
    <cellStyle name="3￡_基金平衡表2.3" xfId="1247"/>
    <cellStyle name="³£_基金平衡表2.3" xfId="1248"/>
    <cellStyle name="百_NJ17-22_市直提前告知" xfId="1249"/>
    <cellStyle name="³£_基金平衡表5.8" xfId="1250"/>
    <cellStyle name="3￡_人大汇报5.8" xfId="1251"/>
    <cellStyle name="差_县区合并测算20080423(按照各省比重）_县市旗测算-新科目（含人口规模效应）" xfId="1252"/>
    <cellStyle name="百_NJ18-09_基金平衡表5.8" xfId="1253"/>
    <cellStyle name="百_NJ18-14_基金平衡表5.8" xfId="1254"/>
    <cellStyle name="³£_人大汇报5.8" xfId="1255"/>
    <cellStyle name="差_其他部门(按照总人口测算）—20080416" xfId="1256"/>
    <cellStyle name="Accent1 - 40%" xfId="1257"/>
    <cellStyle name="3￡_人大汇报5.8_2013年教科文科预算表" xfId="1258"/>
    <cellStyle name="3￡_市直提前告知" xfId="1259"/>
    <cellStyle name="百_NJ17-39_2013年" xfId="1260"/>
    <cellStyle name="3￡_市直提前告知_2013年教科文科预算表" xfId="1261"/>
    <cellStyle name="好_30云南" xfId="1262"/>
    <cellStyle name="³£_市直提前告知_2013年教科文科预算表" xfId="1263"/>
    <cellStyle name="3￡_一审汇总" xfId="1264"/>
    <cellStyle name="³£_一审汇总" xfId="1265"/>
    <cellStyle name="百_NJ17-19" xfId="1266"/>
    <cellStyle name="百_NJ17-62_汇报姜局2.16" xfId="1267"/>
    <cellStyle name="3￡_增消两税2012" xfId="1268"/>
    <cellStyle name="³£¹æ" xfId="1269"/>
    <cellStyle name="Accent1" xfId="1270"/>
    <cellStyle name="好_检验表（调整后）_2012年年底教育项目调整支出汇总表（程科长）" xfId="1271"/>
    <cellStyle name="Accent1 - 20%" xfId="1272"/>
    <cellStyle name="Accent1 - 60%" xfId="1273"/>
    <cellStyle name="百_04-19_市直提前告知_2013年教科文科预算表" xfId="1274"/>
    <cellStyle name="Accent1_2006年33甘肃" xfId="1275"/>
    <cellStyle name="Accent2" xfId="1276"/>
    <cellStyle name="Accent2 - 20%" xfId="1277"/>
    <cellStyle name="Accent2 - 60%" xfId="1278"/>
    <cellStyle name="Accent2_2006年33甘肃" xfId="1279"/>
    <cellStyle name="百_NJ09-08_人大汇报5.8_2013年教科文科预算表" xfId="1280"/>
    <cellStyle name="Accent3" xfId="1281"/>
    <cellStyle name="百_04-19_市直提前告知" xfId="1282"/>
    <cellStyle name="Accent3 - 40%" xfId="1283"/>
    <cellStyle name="百_NJ18-07_报市长" xfId="1284"/>
    <cellStyle name="百_NJ18-12_报市长" xfId="1285"/>
    <cellStyle name="百_NJ17-11_人大汇报5.8_2013年教科文科预算表" xfId="1286"/>
    <cellStyle name="百_NJ18-34_市直提前告知_2013年教科文科预算表" xfId="1287"/>
    <cellStyle name="Accent3_2006年33甘肃" xfId="1288"/>
    <cellStyle name="Accent4 - 40%" xfId="1289"/>
    <cellStyle name="好_04财力类" xfId="1290"/>
    <cellStyle name="Accent4 - 60%" xfId="1291"/>
    <cellStyle name="好_行政(燃修费)" xfId="1292"/>
    <cellStyle name="Accent5" xfId="1293"/>
    <cellStyle name="Accent5 - 40%" xfId="1294"/>
    <cellStyle name="Accent5 - 60%" xfId="1295"/>
    <cellStyle name="Accent6" xfId="1296"/>
    <cellStyle name="百_NJ17-18_基金平衡表2.3" xfId="1297"/>
    <cellStyle name="百_NJ17-23_基金平衡表2.3" xfId="1298"/>
    <cellStyle name="Accent6 - 20%" xfId="1299"/>
    <cellStyle name="Percent_2011结算单定稿" xfId="1300"/>
    <cellStyle name="百_NJ17-11_增消两税2012" xfId="1301"/>
    <cellStyle name="Accent6 - 60%" xfId="1302"/>
    <cellStyle name="Accent6_2006年33甘肃" xfId="1303"/>
    <cellStyle name="百_NJ09-05" xfId="1304"/>
    <cellStyle name="Æõ" xfId="1305"/>
    <cellStyle name="Æõí¨" xfId="1306"/>
    <cellStyle name="Ç§·öî»" xfId="1307"/>
    <cellStyle name="千_NJ17-06_2011结算单定稿" xfId="1308"/>
    <cellStyle name="Ç§·öî»[0]" xfId="1309"/>
    <cellStyle name="百_NJ17-26_市直提前告知_2013年教科文科预算表" xfId="1310"/>
    <cellStyle name="货_NJ18-15_市直提前告知_2013年教科文科预算表" xfId="1311"/>
    <cellStyle name="百_2005-19_增消两税2012" xfId="1312"/>
    <cellStyle name="好_汇总表4_2012年年底教育项目调整支出汇总表（程科长）" xfId="1313"/>
    <cellStyle name="Ç§·öî»_2011结算单定稿" xfId="1314"/>
    <cellStyle name="好_津补贴保障测算(5.21)" xfId="1315"/>
    <cellStyle name="Ç§î»[0]" xfId="1316"/>
    <cellStyle name="百_NJ18-33_一审汇总1.27" xfId="1317"/>
    <cellStyle name="百_NJ18-34_人大汇报5.8_2013年教科文科预算表" xfId="1318"/>
    <cellStyle name="差_民生政策最低支出需求" xfId="1319"/>
    <cellStyle name="Ç§î»·ö¸" xfId="1320"/>
    <cellStyle name="Calc Currency (0)" xfId="1321"/>
    <cellStyle name="好_缺口县区测算(按2007支出增长25%测算)" xfId="1322"/>
    <cellStyle name="ColLevel_0" xfId="1323"/>
    <cellStyle name="百_NJ17-08_人大汇报5.8" xfId="1324"/>
    <cellStyle name="好_县市旗测算20080508" xfId="1325"/>
    <cellStyle name="Comma [0]" xfId="1326"/>
    <cellStyle name="百_NJ09-05_基金平衡表5.8" xfId="1327"/>
    <cellStyle name="comma zerodec" xfId="1328"/>
    <cellStyle name="통화_BOILER-CO1" xfId="1329"/>
    <cellStyle name="Comma_04" xfId="1330"/>
    <cellStyle name="千_2013年" xfId="1331"/>
    <cellStyle name="Currency_04" xfId="1332"/>
    <cellStyle name="Currency1" xfId="1333"/>
    <cellStyle name="Date" xfId="1334"/>
    <cellStyle name="Dollar (zero dec)" xfId="1335"/>
    <cellStyle name="Fixed" xfId="1336"/>
    <cellStyle name="百_NJ17-60" xfId="1337"/>
    <cellStyle name="百_NJ18-21_基金平衡表2.3" xfId="1338"/>
    <cellStyle name="Grey" xfId="1339"/>
    <cellStyle name="百_NJ18-04_增消两税2012" xfId="1340"/>
    <cellStyle name="差_县市旗测算20080508_2012年年底教育项目调整支出汇总表（程科长）" xfId="1341"/>
    <cellStyle name="好_20100317基本建设预算" xfId="1342"/>
    <cellStyle name="Header1" xfId="1343"/>
    <cellStyle name="百" xfId="1344"/>
    <cellStyle name="好_410927000_台前县" xfId="1345"/>
    <cellStyle name="Header2" xfId="1346"/>
    <cellStyle name="HEADING1" xfId="1347"/>
    <cellStyle name="HEADING2" xfId="1348"/>
    <cellStyle name="Norma,_laroux_4_营业在建 (2)_E21" xfId="1349"/>
    <cellStyle name="Normal - Style1" xfId="1350"/>
    <cellStyle name="百_NJ17-36_基金平衡表5.8" xfId="1351"/>
    <cellStyle name="好_山东省民生支出标准" xfId="1352"/>
    <cellStyle name="Normal_#10-Headcount" xfId="1353"/>
    <cellStyle name="差_县区合并测算20080423(按照各省比重）_不含人员经费系数" xfId="1354"/>
    <cellStyle name="RowLevel_0" xfId="1355"/>
    <cellStyle name="Total" xfId="1356"/>
    <cellStyle name="百_NJ18-03_一审汇总1.27" xfId="1357"/>
    <cellStyle name="好_农林水和城市维护标准支出20080505－县区合计_不含人员经费系数" xfId="1358"/>
    <cellStyle name="百_2005-19_报市长" xfId="1359"/>
    <cellStyle name="百_03-17_2011结算单定稿" xfId="1360"/>
    <cellStyle name="百_03-17_2013年" xfId="1361"/>
    <cellStyle name="好_复件 复件 2010年预算表格－2010-03-26-（含表间 公式）_2012年年底教育项目调整支出汇总表（程科长）" xfId="1362"/>
    <cellStyle name="百_03-17_报市长" xfId="1363"/>
    <cellStyle name="百_03-17_汇报姜局2.16" xfId="1364"/>
    <cellStyle name="百_03-17_基金平衡表2.3" xfId="1365"/>
    <cellStyle name="百_03-17_基金平衡表5.8" xfId="1366"/>
    <cellStyle name="百_03-17_人大汇报5.8" xfId="1367"/>
    <cellStyle name="百_03-17_市直提前告知" xfId="1368"/>
    <cellStyle name="百_03-17_市直提前告知_2013年教科文科预算表" xfId="1369"/>
    <cellStyle name="百_03-17_一审汇总1.27" xfId="1370"/>
    <cellStyle name="百_05_基金平衡表2.3" xfId="1371"/>
    <cellStyle name="百_03-17_增消两税2012" xfId="1372"/>
    <cellStyle name="百_04-19_2011结算单定稿" xfId="1373"/>
    <cellStyle name="百_04-19_2013年" xfId="1374"/>
    <cellStyle name="千分位_ 白土" xfId="1375"/>
    <cellStyle name="百_04-19_报市长" xfId="1376"/>
    <cellStyle name="百_04-19_基金平衡表5.8" xfId="1377"/>
    <cellStyle name="差_卫生(按照总人口测算）—20080416_民生政策最低支出需求_2012年年底教育项目调整支出汇总表（程科长）" xfId="1378"/>
    <cellStyle name="好_0605石屏县_2012年年底教育项目调整支出汇总表（程科长）" xfId="1379"/>
    <cellStyle name="百_04-19_人大汇报5.8" xfId="1380"/>
    <cellStyle name="百_04-19_增消两税2012" xfId="1381"/>
    <cellStyle name="百_05_2011结算单定稿" xfId="1382"/>
    <cellStyle name="百_2005-18_人大汇报5.8" xfId="1383"/>
    <cellStyle name="百_05_2013年" xfId="1384"/>
    <cellStyle name="百_05_报市长" xfId="1385"/>
    <cellStyle name="百_05_基金平衡表5.8" xfId="1386"/>
    <cellStyle name="百_05_人大汇报5.8" xfId="1387"/>
    <cellStyle name="百_05_市直提前告知_2013年教科文科预算表" xfId="1388"/>
    <cellStyle name="百_05_一审汇总" xfId="1389"/>
    <cellStyle name="好_人大汇报5.8" xfId="1390"/>
    <cellStyle name="百_05_一审汇总1.27" xfId="1391"/>
    <cellStyle name="百_05_增消两税2012" xfId="1392"/>
    <cellStyle name="百_NJ17-19_基金平衡表2.3" xfId="1393"/>
    <cellStyle name="百_2005-18_2011结算单定稿" xfId="1394"/>
    <cellStyle name="百_NJ17-07_增消两税2012" xfId="1395"/>
    <cellStyle name="百_2005-18_报市长" xfId="1396"/>
    <cellStyle name="百_2005-18_基金平衡表2.3" xfId="1397"/>
    <cellStyle name="百_NJ17-26_2013年" xfId="1398"/>
    <cellStyle name="百_NJ17-26_市直提前告知" xfId="1399"/>
    <cellStyle name="百_2005-18_人大汇报5.8_2013年教科文科预算表" xfId="1400"/>
    <cellStyle name="百_2005-18_市直提前告知_2013年教科文科预算表" xfId="1401"/>
    <cellStyle name="百_NJ18-17_一审汇总1.27" xfId="1402"/>
    <cellStyle name="百_2005-18_一审汇总1.27" xfId="1403"/>
    <cellStyle name="百_2005-19_2013年" xfId="1404"/>
    <cellStyle name="百_2005-19_汇报姜局2.16" xfId="1405"/>
    <cellStyle name="百_2005-19_基金平衡表2.3" xfId="1406"/>
    <cellStyle name="百_2005-19_人大汇报5.8" xfId="1407"/>
    <cellStyle name="百_NJ18-09_一审汇总1.27" xfId="1408"/>
    <cellStyle name="百_NJ18-14_一审汇总1.27" xfId="1409"/>
    <cellStyle name="百_2005-19_人大汇报5.8_2013年教科文科预算表" xfId="1410"/>
    <cellStyle name="百_2005-19_市直提前告知" xfId="1411"/>
    <cellStyle name="好_同德_2012年年底教育项目调整支出汇总表（程科长）" xfId="1412"/>
    <cellStyle name="百_2005-19_市直提前告知_2013年教科文科预算表" xfId="1413"/>
    <cellStyle name="百_2005-19_一审汇总" xfId="1414"/>
    <cellStyle name="百_2005-19_一审汇总1.27" xfId="1415"/>
    <cellStyle name="差_2009年省对市县转移支付测算表(9.27)_2012年年底教育项目调整支出汇总表（程科长）" xfId="1416"/>
    <cellStyle name="常规 11 2_市直提前告知" xfId="1417"/>
    <cellStyle name="百_2011结算单定稿" xfId="1418"/>
    <cellStyle name="百_2013年" xfId="1419"/>
    <cellStyle name="百_NJ09-03" xfId="1420"/>
    <cellStyle name="百_NJ09-03_2013年" xfId="1421"/>
    <cellStyle name="好_县市旗测算-新科目（20080626）_不含人员经费系数" xfId="1422"/>
    <cellStyle name="百_NJ09-03_报市长" xfId="1423"/>
    <cellStyle name="好_410927000_台前县_2012年年底教育项目调整支出汇总表（程科长）" xfId="1424"/>
    <cellStyle name="货币 3" xfId="1425"/>
    <cellStyle name="百_NJ09-03_汇报姜局2.16" xfId="1426"/>
    <cellStyle name="百_NJ18-39_增消两税2012" xfId="1427"/>
    <cellStyle name="百_NJ09-03_基金平衡表5.8" xfId="1428"/>
    <cellStyle name="百_NJ09-03_人大汇报5.8_2013年教科文科预算表" xfId="1429"/>
    <cellStyle name="百_NJ09-03_市直提前告知" xfId="1430"/>
    <cellStyle name="百_NJ09-04_一审汇总" xfId="1431"/>
    <cellStyle name="百_NJ09-03_市直提前告知_2013年教科文科预算表" xfId="1432"/>
    <cellStyle name="百_NJ09-03_一审汇总" xfId="1433"/>
    <cellStyle name="百_NJ09-03_一审汇总1.27" xfId="1434"/>
    <cellStyle name="百_NJ09-03_增消两税2012" xfId="1435"/>
    <cellStyle name="百_NJ17-19_汇报姜局2.16" xfId="1436"/>
    <cellStyle name="差_缺口县区测算_2012年年底教育项目调整支出汇总表（程科长）" xfId="1437"/>
    <cellStyle name="常规 11 4" xfId="1438"/>
    <cellStyle name="百_NJ09-04_2011结算单定稿" xfId="1439"/>
    <cellStyle name="百_NJ18-01_增消两税2012" xfId="1440"/>
    <cellStyle name="百_NJ09-04_2013年" xfId="1441"/>
    <cellStyle name="百_NJ18-08_基金平衡表2.3" xfId="1442"/>
    <cellStyle name="百_NJ18-13_基金平衡表2.3" xfId="1443"/>
    <cellStyle name="百_NJ09-04_报市长" xfId="1444"/>
    <cellStyle name="好_11大理_2012年年底教育项目调整支出汇总表（程科长）" xfId="1445"/>
    <cellStyle name="百_NJ09-04_汇报姜局2.16" xfId="1446"/>
    <cellStyle name="百_NJ17-08_汇报姜局2.16" xfId="1447"/>
    <cellStyle name="好_重点民生支出需求测算表社保（农村低保）081112" xfId="1448"/>
    <cellStyle name="百_NJ09-04_基金平衡表2.3" xfId="1449"/>
    <cellStyle name="百_NJ18-04_市直提前告知" xfId="1450"/>
    <cellStyle name="百_NJ09-04_基金平衡表5.8" xfId="1451"/>
    <cellStyle name="百_NJ09-04_人大汇报5.8_2013年教科文科预算表" xfId="1452"/>
    <cellStyle name="百_NJ18-04_2013年" xfId="1453"/>
    <cellStyle name="百_NJ18-17_基金平衡表2.3" xfId="1454"/>
    <cellStyle name="好_财力测算2011_2012年年底教育项目调整支出汇总表（程科长）" xfId="1455"/>
    <cellStyle name="百_NJ09-04_市直提前告知" xfId="1456"/>
    <cellStyle name="百_NJ18-05_增消两税2012" xfId="1457"/>
    <cellStyle name="百_NJ18-10_增消两税2012" xfId="1458"/>
    <cellStyle name="差_30云南_1" xfId="1459"/>
    <cellStyle name="百_NJ09-04_市直提前告知_2013年教科文科预算表" xfId="1460"/>
    <cellStyle name="百_NJ09-05_2011结算单定稿" xfId="1461"/>
    <cellStyle name="百_NJ09-05_2013年" xfId="1462"/>
    <cellStyle name="百_NJ17-07_市直提前告知" xfId="1463"/>
    <cellStyle name="百_NJ09-05_汇报姜局2.16" xfId="1464"/>
    <cellStyle name="好_市本级收入预计111123" xfId="1465"/>
    <cellStyle name="百_NJ09-05_基金平衡表2.3" xfId="1466"/>
    <cellStyle name="差_县区合并测算20080421_民生政策最低支出需求_2012年年底教育项目调整支出汇总表（程科长）" xfId="1467"/>
    <cellStyle name="百_NJ09-05_人大汇报5.8" xfId="1468"/>
    <cellStyle name="百_NJ09-05_人大汇报5.8_2013年教科文科预算表" xfId="1469"/>
    <cellStyle name="百_NJ18-09_2013年" xfId="1470"/>
    <cellStyle name="百_NJ18-14_2013年" xfId="1471"/>
    <cellStyle name="百_NJ09-05_市直提前告知" xfId="1472"/>
    <cellStyle name="常规 2 3" xfId="1473"/>
    <cellStyle name="百_NJ09-05_增消两税2012" xfId="1474"/>
    <cellStyle name="百_NJ17-26_汇报姜局2.16" xfId="1475"/>
    <cellStyle name="百_NJ09-07" xfId="1476"/>
    <cellStyle name="百_NJ09-07_2013年" xfId="1477"/>
    <cellStyle name="好_第五部分(才淼、饶永宏）_2012年年底教育项目调整支出汇总表（程科长）" xfId="1478"/>
    <cellStyle name="千位分隔[0] 5" xfId="1479"/>
    <cellStyle name="百_NJ09-07_报市长" xfId="1480"/>
    <cellStyle name="百_NJ09-07_汇报姜局2.16" xfId="1481"/>
    <cellStyle name="百_NJ17-16_汇报姜局2.16" xfId="1482"/>
    <cellStyle name="百_NJ17-21_汇报姜局2.16" xfId="1483"/>
    <cellStyle name="百_NJ09-07_基金平衡表2.3" xfId="1484"/>
    <cellStyle name="百_NJ18-34_2013年" xfId="1485"/>
    <cellStyle name="好_成本差异系数" xfId="1486"/>
    <cellStyle name="百_NJ09-07_市直提前告知" xfId="1487"/>
    <cellStyle name="百_NJ09-07_市直提前告知_2013年教科文科预算表" xfId="1488"/>
    <cellStyle name="百_NJ09-07_一审汇总1.27" xfId="1489"/>
    <cellStyle name="百_NJ09-07_增消两税2012" xfId="1490"/>
    <cellStyle name="百_NJ17-28_汇报姜局2.16" xfId="1491"/>
    <cellStyle name="百_NJ17-33_汇报姜局2.16" xfId="1492"/>
    <cellStyle name="百_NJ09-08" xfId="1493"/>
    <cellStyle name="差_09黑龙江" xfId="1494"/>
    <cellStyle name="百_NJ09-08_2011结算单定稿" xfId="1495"/>
    <cellStyle name="百_NJ09-08_2013年" xfId="1496"/>
    <cellStyle name="百_NJ17-34_2011结算单定稿" xfId="1497"/>
    <cellStyle name="差_28四川_2012年年底教育项目调整支出汇总表（程科长）" xfId="1498"/>
    <cellStyle name="差_商品交易所2006--2008年税收_2012年年底教育项目调整支出汇总表（程科长）" xfId="1499"/>
    <cellStyle name="百_NJ09-08_报市长" xfId="1500"/>
    <cellStyle name="百_NJ09-08_汇报姜局2.16" xfId="1501"/>
    <cellStyle name="百_NJ09-08_基金平衡表5.8" xfId="1502"/>
    <cellStyle name="百_NJ09-08_人大汇报5.8" xfId="1503"/>
    <cellStyle name="百_NJ18-39_2013年" xfId="1504"/>
    <cellStyle name="百_NJ09-08_市直提前告知" xfId="1505"/>
    <cellStyle name="百_NJ17-34_市直提前告知_2013年教科文科预算表" xfId="1506"/>
    <cellStyle name="百_NJ09-08_市直提前告知_2013年教科文科预算表" xfId="1507"/>
    <cellStyle name="百_NJ09-08_一审汇总" xfId="1508"/>
    <cellStyle name="百_NJ09-08_一审汇总1.27" xfId="1509"/>
    <cellStyle name="差_河南 缺口县区测算(地方填报)" xfId="1510"/>
    <cellStyle name="百_NJ09-08_增消两税2012" xfId="1511"/>
    <cellStyle name="百_NJ17-34_汇报姜局2.16" xfId="1512"/>
    <cellStyle name="百_NJ17-07" xfId="1513"/>
    <cellStyle name="好_河南 缺口县区测算(地方填报)_2012年年底教育项目调整支出汇总表（程科长）" xfId="1514"/>
    <cellStyle name="百_NJ17-07_2013年" xfId="1515"/>
    <cellStyle name="好_县区合并测算20080423(按照各省比重）_县市旗测算-新科目（含人口规模效应）" xfId="1516"/>
    <cellStyle name="百_NJ17-07_基金平衡表2.3" xfId="1517"/>
    <cellStyle name="好_成本差异系数（含人口规模）_2012年年底教育项目调整支出汇总表（程科长）" xfId="1518"/>
    <cellStyle name="百_NJ17-07_基金平衡表5.8" xfId="1519"/>
    <cellStyle name="百_NJ17-07_人大汇报5.8" xfId="1520"/>
    <cellStyle name="百_NJ17-27_报市长" xfId="1521"/>
    <cellStyle name="百_NJ18-39_市直提前告知" xfId="1522"/>
    <cellStyle name="百_NJ17-07_人大汇报5.8_2013年教科文科预算表" xfId="1523"/>
    <cellStyle name="百_NJ18-39_市直提前告知_2013年教科文科预算表" xfId="1524"/>
    <cellStyle name="百_NJ17-07_市直提前告知_2013年教科文科预算表" xfId="1525"/>
    <cellStyle name="百_NJ17-07_一审汇总1.27" xfId="1526"/>
    <cellStyle name="百_NJ17-18" xfId="1527"/>
    <cellStyle name="百_NJ17-23" xfId="1528"/>
    <cellStyle name="百_NJ17-08_2011结算单定稿" xfId="1529"/>
    <cellStyle name="好_22湖南" xfId="1530"/>
    <cellStyle name="百_NJ17-08_2013年" xfId="1531"/>
    <cellStyle name="百_NJ17-08_报市长" xfId="1532"/>
    <cellStyle name="百_NJ17-08_基金平衡表2.3" xfId="1533"/>
    <cellStyle name="百_NJ17-08_基金平衡表5.8" xfId="1534"/>
    <cellStyle name="好_03昭通_2012年年底教育项目调整支出汇总表（程科长）" xfId="1535"/>
    <cellStyle name="百_NJ17-08_人大汇报5.8_2013年教科文科预算表" xfId="1536"/>
    <cellStyle name="表标题" xfId="1537"/>
    <cellStyle name="百_NJ17-08_市直提前告知" xfId="1538"/>
    <cellStyle name="百_NJ17-08_市直提前告知_2013年教科文科预算表" xfId="1539"/>
    <cellStyle name="百_NJ17-08_一审汇总" xfId="1540"/>
    <cellStyle name="百_NJ17-11" xfId="1541"/>
    <cellStyle name="百_NJ17-11_2011结算单定稿" xfId="1542"/>
    <cellStyle name="百_NJ17-11_报市长" xfId="1543"/>
    <cellStyle name="百_NJ18-19_增消两税2012" xfId="1544"/>
    <cellStyle name="百_NJ17-11_汇报姜局2.16" xfId="1545"/>
    <cellStyle name="好_20河南(财政部2010年县级基本财力测算数据)" xfId="1546"/>
    <cellStyle name="百_NJ18-02_汇报姜局2.16" xfId="1547"/>
    <cellStyle name="百_NJ17-11_人大汇报5.8" xfId="1548"/>
    <cellStyle name="百_NJ18-17" xfId="1549"/>
    <cellStyle name="百_NJ18-34_市直提前告知" xfId="1550"/>
    <cellStyle name="好_2010.10.30" xfId="1551"/>
    <cellStyle name="百_NJ17-11_市直提前告知" xfId="1552"/>
    <cellStyle name="百_NJ17-11_市直提前告知_2013年教科文科预算表" xfId="1553"/>
    <cellStyle name="百_NJ17-11_一审汇总" xfId="1554"/>
    <cellStyle name="百_NJ18-19_市直提前告知" xfId="1555"/>
    <cellStyle name="百_NJ17-11_一审汇总1.27" xfId="1556"/>
    <cellStyle name="差_出口退税核对_2012年年底教育项目调整支出汇总表（程科长）" xfId="1557"/>
    <cellStyle name="百_NJ18-05_2013年" xfId="1558"/>
    <cellStyle name="百_NJ18-10_2013年" xfId="1559"/>
    <cellStyle name="百_NJ17-16" xfId="1560"/>
    <cellStyle name="百_NJ17-21" xfId="1561"/>
    <cellStyle name="百_NJ17-16_2011结算单定稿" xfId="1562"/>
    <cellStyle name="百_NJ17-21_2011结算单定稿" xfId="1563"/>
    <cellStyle name="百_NJ17-16_报市长" xfId="1564"/>
    <cellStyle name="百_NJ17-21_报市长" xfId="1565"/>
    <cellStyle name="百_NJ17-34_报市长" xfId="1566"/>
    <cellStyle name="好_安徽 缺口县区测算(地方填报)1_2012年年底教育项目调整支出汇总表（程科长）" xfId="1567"/>
    <cellStyle name="好_行政公检法测算" xfId="1568"/>
    <cellStyle name="百_NJ17-16_基金平衡表2.3" xfId="1569"/>
    <cellStyle name="百_NJ17-21_基金平衡表2.3" xfId="1570"/>
    <cellStyle name="百_NJ17-16_基金平衡表5.8" xfId="1571"/>
    <cellStyle name="百_NJ17-21_基金平衡表5.8" xfId="1572"/>
    <cellStyle name="百_NJ18-03_汇报姜局2.16" xfId="1573"/>
    <cellStyle name="百_NJ17-16_人大汇报5.8" xfId="1574"/>
    <cellStyle name="百_NJ17-21_人大汇报5.8" xfId="1575"/>
    <cellStyle name="百_NJ17-16_市直提前告知" xfId="1576"/>
    <cellStyle name="百_NJ17-21_市直提前告知" xfId="1577"/>
    <cellStyle name="百_NJ17-35_一审汇总1.27" xfId="1578"/>
    <cellStyle name="百_NJ17-16_市直提前告知_2013年教科文科预算表" xfId="1579"/>
    <cellStyle name="百_NJ17-21_市直提前告知_2013年教科文科预算表" xfId="1580"/>
    <cellStyle name="百_NJ18-03_一审汇总" xfId="1581"/>
    <cellStyle name="好_省电力2008年 工作表" xfId="1582"/>
    <cellStyle name="百_NJ17-28_基金平衡表2.3" xfId="1583"/>
    <cellStyle name="百_NJ17-33_基金平衡表2.3" xfId="1584"/>
    <cellStyle name="百_NJ17-16_增消两税2012" xfId="1585"/>
    <cellStyle name="百_NJ17-21_增消两税2012" xfId="1586"/>
    <cellStyle name="百_NJ17-18_2011结算单定稿" xfId="1587"/>
    <cellStyle name="百_NJ17-23_2011结算单定稿" xfId="1588"/>
    <cellStyle name="百_NJ17-47_人大汇报5.8_2013年教科文科预算表" xfId="1589"/>
    <cellStyle name="百_NJ17-18_2013年" xfId="1590"/>
    <cellStyle name="百_NJ17-23_2013年" xfId="1591"/>
    <cellStyle name="百_NJ17-18_报市长" xfId="1592"/>
    <cellStyle name="百_NJ17-23_报市长" xfId="1593"/>
    <cellStyle name="百_NJ17-18_汇报姜局2.16" xfId="1594"/>
    <cellStyle name="百_NJ17-23_汇报姜局2.16" xfId="1595"/>
    <cellStyle name="百_市直提前告知_2013年教科文科预算表" xfId="1596"/>
    <cellStyle name="百_NJ17-18_基金平衡表5.8" xfId="1597"/>
    <cellStyle name="百_NJ17-23_基金平衡表5.8" xfId="1598"/>
    <cellStyle name="百_NJ17-18_市直提前告知" xfId="1599"/>
    <cellStyle name="百_NJ17-23_市直提前告知" xfId="1600"/>
    <cellStyle name="百_NJ18-06_2011结算单定稿" xfId="1601"/>
    <cellStyle name="百_NJ18-11_2011结算单定稿" xfId="1602"/>
    <cellStyle name="百_NJ17-18_一审汇总1.27" xfId="1603"/>
    <cellStyle name="百_NJ17-23_一审汇总1.27" xfId="1604"/>
    <cellStyle name="百_NJ17-35_基金平衡表2.3" xfId="1605"/>
    <cellStyle name="百_NJ17-18_增消两税2012" xfId="1606"/>
    <cellStyle name="百_NJ17-23_增消两税2012" xfId="1607"/>
    <cellStyle name="差_卫生(按照总人口测算）—20080416_不含人员经费系数" xfId="1608"/>
    <cellStyle name="百_NJ17-19_2011结算单定稿" xfId="1609"/>
    <cellStyle name="百_NJ17-19_2013年" xfId="1610"/>
    <cellStyle name="百_NJ17-19_人大汇报5.8" xfId="1611"/>
    <cellStyle name="差_县市旗测算-新科目（20080626）_县市旗测算-新科目（含人口规模效应）" xfId="1612"/>
    <cellStyle name="百_NJ17-19_人大汇报5.8_2013年教科文科预算表" xfId="1613"/>
    <cellStyle name="百_NJ17-19_一审汇总" xfId="1614"/>
    <cellStyle name="百_NJ17-36_基金平衡表2.3" xfId="1615"/>
    <cellStyle name="百_NJ17-47_市直提前告知_2013年教科文科预算表" xfId="1616"/>
    <cellStyle name="百_NJ17-19_增消两税2012" xfId="1617"/>
    <cellStyle name="百_NJ17-22_2013年" xfId="1618"/>
    <cellStyle name="百_NJ17-22_基金平衡表2.3" xfId="1619"/>
    <cellStyle name="百_NJ17-22_人大汇报5.8" xfId="1620"/>
    <cellStyle name="千位分隔 3" xfId="1621"/>
    <cellStyle name="百_NJ17-22_市直提前告知_2013年教科文科预算表" xfId="1622"/>
    <cellStyle name="好_成本差异系数（含人口规模）" xfId="1623"/>
    <cellStyle name="百_NJ17-22_一审汇总1.27" xfId="1624"/>
    <cellStyle name="百_NJ17-26_2011结算单定稿" xfId="1625"/>
    <cellStyle name="百_NJ17-26_报市长" xfId="1626"/>
    <cellStyle name="百_NJ17-26_基金平衡表2.3" xfId="1627"/>
    <cellStyle name="百_NJ17-26_基金平衡表5.8" xfId="1628"/>
    <cellStyle name="百_NJ17-26_一审汇总" xfId="1629"/>
    <cellStyle name="差_财力测算2011" xfId="1630"/>
    <cellStyle name="百_NJ17-26_增消两税2012" xfId="1631"/>
    <cellStyle name="百_NJ17-27_2011结算单定稿" xfId="1632"/>
    <cellStyle name="百_NJ17-27_2013年" xfId="1633"/>
    <cellStyle name="百_NJ17-27_基金平衡表2.3" xfId="1634"/>
    <cellStyle name="百_NJ17-27_基金平衡表5.8" xfId="1635"/>
    <cellStyle name="百_NJ17-27_人大汇报5.8_2013年教科文科预算表" xfId="1636"/>
    <cellStyle name="百_NJ17-27_市直提前告知" xfId="1637"/>
    <cellStyle name="百_NJ17-36_2013年" xfId="1638"/>
    <cellStyle name="好_测算结果汇总_2012年年底教育项目调整支出汇总表（程科长）" xfId="1639"/>
    <cellStyle name="百_NJ17-27_市直提前告知_2013年教科文科预算表" xfId="1640"/>
    <cellStyle name="百_NJ17-27_一审汇总" xfId="1641"/>
    <cellStyle name="百_NJ17-27_一审汇总1.27" xfId="1642"/>
    <cellStyle name="差_文体广播事业(按照总人口测算）—20080416_民生政策最低支出需求" xfId="1643"/>
    <cellStyle name="百_NJ17-39_基金平衡表2.3" xfId="1644"/>
    <cellStyle name="百_NJ17-27_增消两税2012" xfId="1645"/>
    <cellStyle name="百_NJ17-37_人大汇报5.8" xfId="1646"/>
    <cellStyle name="百_NJ17-42_人大汇报5.8" xfId="1647"/>
    <cellStyle name="百_NJ17-28_2011结算单定稿" xfId="1648"/>
    <cellStyle name="百_NJ17-33_2011结算单定稿" xfId="1649"/>
    <cellStyle name="百_NJ18-21_市直提前告知_2013年教科文科预算表" xfId="1650"/>
    <cellStyle name="差_缺口县区测算" xfId="1651"/>
    <cellStyle name="百_NJ17-28_2013年" xfId="1652"/>
    <cellStyle name="百_NJ17-33_2013年" xfId="1653"/>
    <cellStyle name="百_NJ17-28_报市长" xfId="1654"/>
    <cellStyle name="百_NJ17-33_报市长" xfId="1655"/>
    <cellStyle name="百_NJ17-28_基金平衡表5.8" xfId="1656"/>
    <cellStyle name="百_NJ17-33_基金平衡表5.8" xfId="1657"/>
    <cellStyle name="百_NJ17-28_人大汇报5.8_2013年教科文科预算表" xfId="1658"/>
    <cellStyle name="百_NJ17-33_人大汇报5.8_2013年教科文科预算表" xfId="1659"/>
    <cellStyle name="百_NJ17-28_市直提前告知" xfId="1660"/>
    <cellStyle name="百_NJ17-33_市直提前告知" xfId="1661"/>
    <cellStyle name="差_农林水和城市维护标准支出20080505－县区合计" xfId="1662"/>
    <cellStyle name="百_NJ18-05_人大汇报5.8" xfId="1663"/>
    <cellStyle name="百_NJ18-10_人大汇报5.8" xfId="1664"/>
    <cellStyle name="百_NJ17-28_市直提前告知_2013年教科文科预算表" xfId="1665"/>
    <cellStyle name="百_NJ17-33_市直提前告知_2013年教科文科预算表" xfId="1666"/>
    <cellStyle name="百_NJ17-28_一审汇总" xfId="1667"/>
    <cellStyle name="百_NJ17-33_一审汇总" xfId="1668"/>
    <cellStyle name="百_NJ17-28_一审汇总1.27" xfId="1669"/>
    <cellStyle name="百_NJ17-33_一审汇总1.27" xfId="1670"/>
    <cellStyle name="百_NJ17-28_增消两税2012" xfId="1671"/>
    <cellStyle name="百_NJ17-33_增消两税2012" xfId="1672"/>
    <cellStyle name="百_NJ17-34_基金平衡表5.8" xfId="1673"/>
    <cellStyle name="百_NJ17-34_人大汇报5.8" xfId="1674"/>
    <cellStyle name="百_NJ17-34_一审汇总" xfId="1675"/>
    <cellStyle name="好_人员工资和公用经费3_2012年年底教育项目调整支出汇总表（程科长）" xfId="1676"/>
    <cellStyle name="百_NJ17-34_增消两税2012" xfId="1677"/>
    <cellStyle name="百_NJ17-35_2013年" xfId="1678"/>
    <cellStyle name="百_NJ17-35_基金平衡表5.8" xfId="1679"/>
    <cellStyle name="百_NJ17-35_人大汇报5.8_2013年教科文科预算表" xfId="1680"/>
    <cellStyle name="百_NJ17-35_市直提前告知" xfId="1681"/>
    <cellStyle name="百_NJ17-35_市直提前告知_2013年教科文科预算表" xfId="1682"/>
    <cellStyle name="百_NJ17-35_一审汇总" xfId="1683"/>
    <cellStyle name="百_NJ17-47_基金平衡表2.3" xfId="1684"/>
    <cellStyle name="差_县市旗测算20080508_不含人员经费系数" xfId="1685"/>
    <cellStyle name="好_12滨州_2012年年底教育项目调整支出汇总表（程科长）" xfId="1686"/>
    <cellStyle name="百_NJ17-35_增消两税2012" xfId="1687"/>
    <cellStyle name="百_NJ17-36" xfId="1688"/>
    <cellStyle name="百_NJ17-36_2011结算单定稿" xfId="1689"/>
    <cellStyle name="百_NJ17-36_汇报姜局2.16" xfId="1690"/>
    <cellStyle name="百_NJ18-05_汇报姜局2.16" xfId="1691"/>
    <cellStyle name="百_NJ18-10_汇报姜局2.16" xfId="1692"/>
    <cellStyle name="差_县市旗测算-新科目（20080627）_2012年年底教育项目调整支出汇总表（程科长）" xfId="1693"/>
    <cellStyle name="百_NJ17-36_人大汇报5.8" xfId="1694"/>
    <cellStyle name="百_NJ17-36_市直提前告知_2013年教科文科预算表" xfId="1695"/>
    <cellStyle name="百_NJ17-36_一审汇总" xfId="1696"/>
    <cellStyle name="百_NJ17-36_一审汇总1.27" xfId="1697"/>
    <cellStyle name="百_NJ17-36_增消两税2012" xfId="1698"/>
    <cellStyle name="百_NJ17-37" xfId="1699"/>
    <cellStyle name="百_NJ17-42" xfId="1700"/>
    <cellStyle name="百_NJ17-37_2011结算单定稿" xfId="1701"/>
    <cellStyle name="百_NJ17-42_2011结算单定稿" xfId="1702"/>
    <cellStyle name="百_NJ17-37_汇报姜局2.16" xfId="1703"/>
    <cellStyle name="百_NJ17-42_汇报姜局2.16" xfId="1704"/>
    <cellStyle name="百_NJ17-37_市直提前告知" xfId="1705"/>
    <cellStyle name="百_NJ17-42_市直提前告知" xfId="1706"/>
    <cellStyle name="货_一审汇总" xfId="1707"/>
    <cellStyle name="百_NJ17-37_市直提前告知_2013年教科文科预算表" xfId="1708"/>
    <cellStyle name="百_NJ17-42_市直提前告知_2013年教科文科预算表" xfId="1709"/>
    <cellStyle name="百_NJ17-37_一审汇总" xfId="1710"/>
    <cellStyle name="百_NJ17-42_一审汇总" xfId="1711"/>
    <cellStyle name="百_NJ17-37_一审汇总1.27" xfId="1712"/>
    <cellStyle name="百_NJ17-42_一审汇总1.27" xfId="1713"/>
    <cellStyle name="百_NJ17-54_基金平衡表2.3" xfId="1714"/>
    <cellStyle name="百_NJ17-37_增消两税2012" xfId="1715"/>
    <cellStyle name="百_NJ17-42_增消两税2012" xfId="1716"/>
    <cellStyle name="百_NJ17-39_2011结算单定稿" xfId="1717"/>
    <cellStyle name="百_NJ17-39_报市长" xfId="1718"/>
    <cellStyle name="百_NJ17-39_汇报姜局2.16" xfId="1719"/>
    <cellStyle name="百_NJ17-39_基金平衡表5.8" xfId="1720"/>
    <cellStyle name="差_22湖南_2012年年底教育项目调整支出汇总表（程科长）" xfId="1721"/>
    <cellStyle name="好_530623_2006年县级财政报表附表_2012年年底教育项目调整支出汇总表（程科长）" xfId="1722"/>
    <cellStyle name="百_NJ17-39_市直提前告知_2013年教科文科预算表" xfId="1723"/>
    <cellStyle name="好_出口退税核对_2012年年底教育项目调整支出汇总表（程科长）" xfId="1724"/>
    <cellStyle name="百_NJ17-39_一审汇总" xfId="1725"/>
    <cellStyle name="百_NJ17-39_一审汇总1.27" xfId="1726"/>
    <cellStyle name="百_NJ17-39_增消两税2012" xfId="1727"/>
    <cellStyle name="百_NJ17-47" xfId="1728"/>
    <cellStyle name="百_NJ17-47_2011结算单定稿" xfId="1729"/>
    <cellStyle name="百_NJ17-47_2013年" xfId="1730"/>
    <cellStyle name="差_缺口县区测算（11.13）" xfId="1731"/>
    <cellStyle name="百_NJ17-47_汇报姜局2.16" xfId="1732"/>
    <cellStyle name="百_NJ17-47_基金平衡表5.8" xfId="1733"/>
    <cellStyle name="好_2009年省与市县结算（最终）" xfId="1734"/>
    <cellStyle name="千_NJ17-06_基金平衡表2.3" xfId="1735"/>
    <cellStyle name="百_NJ17-47_市直提前告知" xfId="1736"/>
    <cellStyle name="百_NJ17-47_一审汇总" xfId="1737"/>
    <cellStyle name="好_2012年市本级基建预算（草案）20120128" xfId="1738"/>
    <cellStyle name="百_NJ17-47_一审汇总1.27" xfId="1739"/>
    <cellStyle name="百_NJ17-54_2011结算单定稿" xfId="1740"/>
    <cellStyle name="百_NJ17-54_2013年" xfId="1741"/>
    <cellStyle name="百_NJ17-54_报市长" xfId="1742"/>
    <cellStyle name="差_农林水和城市维护标准支出20080505－县区合计_县市旗测算-新科目（含人口规模效应）" xfId="1743"/>
    <cellStyle name="百_NJ17-54_汇报姜局2.16" xfId="1744"/>
    <cellStyle name="百_NJ17-54_基金平衡表5.8" xfId="1745"/>
    <cellStyle name="差_汇总表4_2012年年底教育项目调整支出汇总表（程科长）" xfId="1746"/>
    <cellStyle name="百_NJ17-54_市直提前告知" xfId="1747"/>
    <cellStyle name="百_NJ17-54_市直提前告知_2013年教科文科预算表" xfId="1748"/>
    <cellStyle name="百_NJ17-54_一审汇总" xfId="1749"/>
    <cellStyle name="好_2007一般预算支出口径剔除表_2012年年底教育项目调整支出汇总表（程科长）" xfId="1750"/>
    <cellStyle name="百_NJ17-54_增消两税2012" xfId="1751"/>
    <cellStyle name="百_NJ17-60_2011结算单定稿" xfId="1752"/>
    <cellStyle name="差_2011年财力预测3.14" xfId="1753"/>
    <cellStyle name="百_NJ17-60_报市长" xfId="1754"/>
    <cellStyle name="百_NJ17-60_基金平衡表2.3" xfId="1755"/>
    <cellStyle name="百_NJ17-60_人大汇报5.8_2013年教科文科预算表" xfId="1756"/>
    <cellStyle name="百_NJ17-60_市直提前告知" xfId="1757"/>
    <cellStyle name="百_NJ17-60_一审汇总" xfId="1758"/>
    <cellStyle name="好_市辖区测算-新科目（20080626）_2012年年底教育项目调整支出汇总表（程科长）" xfId="1759"/>
    <cellStyle name="百_NJ17-60_增消两税2012" xfId="1760"/>
    <cellStyle name="百_NJ17-62" xfId="1761"/>
    <cellStyle name="百_NJ17-62_2011结算单定稿" xfId="1762"/>
    <cellStyle name="百_NJ17-62_报市长" xfId="1763"/>
    <cellStyle name="百_NJ17-62_一审汇总" xfId="1764"/>
    <cellStyle name="百_NJ17-62_一审汇总1.27" xfId="1765"/>
    <cellStyle name="百_NJ17-62_增消两税2012" xfId="1766"/>
    <cellStyle name="百_NJ18-01_2011结算单定稿" xfId="1767"/>
    <cellStyle name="百_NJ18-01_人大汇报5.8" xfId="1768"/>
    <cellStyle name="百_NJ18-01_人大汇报5.8_2013年教科文科预算表" xfId="1769"/>
    <cellStyle name="百_NJ18-01_市直提前告知" xfId="1770"/>
    <cellStyle name="好_自行调整差异系数顺序" xfId="1771"/>
    <cellStyle name="百_NJ18-01_市直提前告知_2013年教科文科预算表" xfId="1772"/>
    <cellStyle name="百_NJ18-01_一审汇总1.27" xfId="1773"/>
    <cellStyle name="百_封面_人大汇报5.8_2013年教科文科预算表" xfId="1774"/>
    <cellStyle name="常_报市长" xfId="1775"/>
    <cellStyle name="百_NJ18-02" xfId="1776"/>
    <cellStyle name="百_NJ18-02_2011结算单定稿" xfId="1777"/>
    <cellStyle name="百_NJ18-02_2013年" xfId="1778"/>
    <cellStyle name="百_NJ18-02_报市长" xfId="1779"/>
    <cellStyle name="百_NJ18-02_基金平衡表2.3" xfId="1780"/>
    <cellStyle name="千_2011结算单定稿" xfId="1781"/>
    <cellStyle name="百_NJ18-02_基金平衡表5.8" xfId="1782"/>
    <cellStyle name="百_NJ18-02_人大汇报5.8" xfId="1783"/>
    <cellStyle name="百_NJ18-02_市直提前告知_2013年教科文科预算表" xfId="1784"/>
    <cellStyle name="百_NJ18-02_一审汇总" xfId="1785"/>
    <cellStyle name="百_NJ18-02_一审汇总1.27" xfId="1786"/>
    <cellStyle name="好_省属监狱人员级别表(驻外)" xfId="1787"/>
    <cellStyle name="百_NJ18-09_基金平衡表2.3" xfId="1788"/>
    <cellStyle name="百_NJ18-14_基金平衡表2.3" xfId="1789"/>
    <cellStyle name="差_2012年市本级基建预算（草案）20120128_2012年年底教育项目调整支出汇总表（程科长）" xfId="1790"/>
    <cellStyle name="百_NJ18-02_增消两税2012" xfId="1791"/>
    <cellStyle name="百_NJ18-03" xfId="1792"/>
    <cellStyle name="百_NJ18-03_2013年" xfId="1793"/>
    <cellStyle name="百_NJ18-03_报市长" xfId="1794"/>
    <cellStyle name="好_行政(燃修费)_不含人员经费系数_2012年年底教育项目调整支出汇总表（程科长）" xfId="1795"/>
    <cellStyle name="百_NJ18-03_基金平衡表2.3" xfId="1796"/>
    <cellStyle name="百_NJ18-03_人大汇报5.8" xfId="1797"/>
    <cellStyle name="百_NJ18-03_人大汇报5.8_2013年教科文科预算表" xfId="1798"/>
    <cellStyle name="百_NJ18-04" xfId="1799"/>
    <cellStyle name="百_NJ18-04_基金平衡表2.3" xfId="1800"/>
    <cellStyle name="千_人大汇报5.8_2013年教科文科预算表" xfId="1801"/>
    <cellStyle name="百_NJ18-04_报市长" xfId="1802"/>
    <cellStyle name="百_NJ18-04_人大汇报5.8" xfId="1803"/>
    <cellStyle name="百_NJ18-04_一审汇总1.27" xfId="1804"/>
    <cellStyle name="差_其他部门(按照总人口测算）—20080416_县市旗测算-新科目（含人口规模效应）_2012年年底教育项目调整支出汇总表（程科长）" xfId="1805"/>
    <cellStyle name="百_NJ18-05" xfId="1806"/>
    <cellStyle name="百_NJ18-10" xfId="1807"/>
    <cellStyle name="百_NJ18-05_基金平衡表5.8" xfId="1808"/>
    <cellStyle name="百_NJ18-10_基金平衡表5.8" xfId="1809"/>
    <cellStyle name="百_NJ18-05_人大汇报5.8_2013年教科文科预算表" xfId="1810"/>
    <cellStyle name="百_NJ18-10_人大汇报5.8_2013年教科文科预算表" xfId="1811"/>
    <cellStyle name="百_NJ18-05_市直提前告知_2013年教科文科预算表" xfId="1812"/>
    <cellStyle name="百_NJ18-10_市直提前告知_2013年教科文科预算表" xfId="1813"/>
    <cellStyle name="百_NJ18-05_一审汇总" xfId="1814"/>
    <cellStyle name="百_NJ18-10_一审汇总" xfId="1815"/>
    <cellStyle name="百_NJ18-06_报市长" xfId="1816"/>
    <cellStyle name="百_NJ18-11_报市长" xfId="1817"/>
    <cellStyle name="百_NJ18-06_基金平衡表5.8" xfId="1818"/>
    <cellStyle name="百_NJ18-11_基金平衡表5.8" xfId="1819"/>
    <cellStyle name="百_NJ18-06_人大汇报5.8" xfId="1820"/>
    <cellStyle name="百_NJ18-11_人大汇报5.8" xfId="1821"/>
    <cellStyle name="百_NJ18-06_人大汇报5.8_2013年教科文科预算表" xfId="1822"/>
    <cellStyle name="百_NJ18-11_人大汇报5.8_2013年教科文科预算表" xfId="1823"/>
    <cellStyle name="差_第一部分：综合全_2012年年底教育项目调整支出汇总表（程科长）" xfId="1824"/>
    <cellStyle name="百_NJ18-06_市直提前告知" xfId="1825"/>
    <cellStyle name="百_NJ18-11_市直提前告知" xfId="1826"/>
    <cellStyle name="百_NJ18-06_市直提前告知_2013年教科文科预算表" xfId="1827"/>
    <cellStyle name="百_NJ18-11_市直提前告知_2013年教科文科预算表" xfId="1828"/>
    <cellStyle name="百_NJ18-06_一审汇总1.27" xfId="1829"/>
    <cellStyle name="百_NJ18-11_一审汇总1.27" xfId="1830"/>
    <cellStyle name="百_NJ18-07_2013年" xfId="1831"/>
    <cellStyle name="百_NJ18-12_2013年" xfId="1832"/>
    <cellStyle name="差_2009年省与市县结算（最终）" xfId="1833"/>
    <cellStyle name="差_纺织_2012年年底教育项目调整支出汇总表（程科长）" xfId="1834"/>
    <cellStyle name="百_NJ18-07_汇报姜局2.16" xfId="1835"/>
    <cellStyle name="百_NJ18-12_汇报姜局2.16" xfId="1836"/>
    <cellStyle name="百_NJ18-07_基金平衡表2.3" xfId="1837"/>
    <cellStyle name="百_NJ18-12_基金平衡表2.3" xfId="1838"/>
    <cellStyle name="百_NJ18-07_基金平衡表5.8" xfId="1839"/>
    <cellStyle name="百_NJ18-12_基金平衡表5.8" xfId="1840"/>
    <cellStyle name="百_NJ18-07_人大汇报5.8" xfId="1841"/>
    <cellStyle name="百_NJ18-12_人大汇报5.8" xfId="1842"/>
    <cellStyle name="百_NJ18-07_人大汇报5.8_2013年教科文科预算表" xfId="1843"/>
    <cellStyle name="百_NJ18-12_人大汇报5.8_2013年教科文科预算表" xfId="1844"/>
    <cellStyle name="百_NJ18-07_市直提前告知" xfId="1845"/>
    <cellStyle name="百_NJ18-12_市直提前告知" xfId="1846"/>
    <cellStyle name="百_NJ18-07_市直提前告知_2013年教科文科预算表" xfId="1847"/>
    <cellStyle name="百_NJ18-12_市直提前告知_2013年教科文科预算表" xfId="1848"/>
    <cellStyle name="百_NJ18-38_人大汇报5.8" xfId="1849"/>
    <cellStyle name="百_NJ18-43_人大汇报5.8" xfId="1850"/>
    <cellStyle name="千_NJ09-05_增消两税2012" xfId="1851"/>
    <cellStyle name="千_NJ17-26_汇报姜局2.16" xfId="1852"/>
    <cellStyle name="百_NJ18-07_一审汇总" xfId="1853"/>
    <cellStyle name="百_NJ18-12_一审汇总" xfId="1854"/>
    <cellStyle name="百_NJ18-07_一审汇总1.27" xfId="1855"/>
    <cellStyle name="百_NJ18-12_一审汇总1.27" xfId="1856"/>
    <cellStyle name="好_2010结算单定稿_2012年年底教育项目调整支出汇总表（程科长）" xfId="1857"/>
    <cellStyle name="百_NJ18-08_2011结算单定稿" xfId="1858"/>
    <cellStyle name="百_NJ18-13_2011结算单定稿" xfId="1859"/>
    <cellStyle name="百_NJ18-08_2013年" xfId="1860"/>
    <cellStyle name="百_NJ18-13_2013年" xfId="1861"/>
    <cellStyle name="百_NJ18-08_报市长" xfId="1862"/>
    <cellStyle name="百_NJ18-13_报市长" xfId="1863"/>
    <cellStyle name="差_2008年市与各县(区)年终决算结算单(草案)" xfId="1864"/>
    <cellStyle name="百_NJ18-08_人大汇报5.8" xfId="1865"/>
    <cellStyle name="百_NJ18-13_人大汇报5.8" xfId="1866"/>
    <cellStyle name="百_NJ18-08_人大汇报5.8_2013年教科文科预算表" xfId="1867"/>
    <cellStyle name="百_NJ18-13_人大汇报5.8_2013年教科文科预算表" xfId="1868"/>
    <cellStyle name="差_410927000_台前县_2012年年底教育项目调整支出汇总表（程科长）" xfId="1869"/>
    <cellStyle name="百_NJ18-08_一审汇总" xfId="1870"/>
    <cellStyle name="百_NJ18-13_一审汇总" xfId="1871"/>
    <cellStyle name="差_2006年34青海" xfId="1872"/>
    <cellStyle name="差_2012年市本级基建预算（草案）_2012年年底教育项目调整支出汇总表（程科长）" xfId="1873"/>
    <cellStyle name="百_NJ18-08_一审汇总1.27" xfId="1874"/>
    <cellStyle name="百_NJ18-13_一审汇总1.27" xfId="1875"/>
    <cellStyle name="百_NJ18-08_增消两税2012" xfId="1876"/>
    <cellStyle name="百_NJ18-13_增消两税2012" xfId="1877"/>
    <cellStyle name="百_NJ18-09" xfId="1878"/>
    <cellStyle name="百_NJ18-14" xfId="1879"/>
    <cellStyle name="百_NJ18-09_2011结算单定稿" xfId="1880"/>
    <cellStyle name="百_NJ18-14_2011结算单定稿" xfId="1881"/>
    <cellStyle name="百_NJ18-09_报市长" xfId="1882"/>
    <cellStyle name="百_NJ18-14_报市长" xfId="1883"/>
    <cellStyle name="百_NJ18-09_汇报姜局2.16" xfId="1884"/>
    <cellStyle name="百_NJ18-14_汇报姜局2.16" xfId="1885"/>
    <cellStyle name="百_NJ18-09_人大汇报5.8_2013年教科文科预算表" xfId="1886"/>
    <cellStyle name="百_NJ18-14_人大汇报5.8_2013年教科文科预算表" xfId="1887"/>
    <cellStyle name="百_NJ18-09_市直提前告知" xfId="1888"/>
    <cellStyle name="百_NJ18-14_市直提前告知" xfId="1889"/>
    <cellStyle name="百_NJ18-09_市直提前告知_2013年教科文科预算表" xfId="1890"/>
    <cellStyle name="百_NJ18-14_市直提前告知_2013年教科文科预算表" xfId="1891"/>
    <cellStyle name="好_县市旗测算-新科目（20080626）" xfId="1892"/>
    <cellStyle name="百_NJ18-09_一审汇总" xfId="1893"/>
    <cellStyle name="百_NJ18-14_一审汇总" xfId="1894"/>
    <cellStyle name="百_NJ18-09_增消两税2012" xfId="1895"/>
    <cellStyle name="百_NJ18-14_增消两税2012" xfId="1896"/>
    <cellStyle name="百_NJ18-17_2013年" xfId="1897"/>
    <cellStyle name="差_津补贴保障测算（2010.3.19）_2012年年底教育项目调整支出汇总表（程科长）" xfId="1898"/>
    <cellStyle name="好_2009年市与各县(市、区)年终决算结算单(草案)定稿" xfId="1899"/>
    <cellStyle name="百_NJ18-17_报市长" xfId="1900"/>
    <cellStyle name="百_NJ18-17_人大汇报5.8" xfId="1901"/>
    <cellStyle name="千_NJ18-15" xfId="1902"/>
    <cellStyle name="百_NJ18-17_市直提前告知" xfId="1903"/>
    <cellStyle name="百_NJ18-17_市直提前告知_2013年教科文科预算表" xfId="1904"/>
    <cellStyle name="百_NJ18-17_一审汇总" xfId="1905"/>
    <cellStyle name="百_NJ18-18" xfId="1906"/>
    <cellStyle name="百_NJ18-23" xfId="1907"/>
    <cellStyle name="百_NJ18-18_2011结算单定稿" xfId="1908"/>
    <cellStyle name="百_NJ18-23_2011结算单定稿" xfId="1909"/>
    <cellStyle name="百_NJ18-18_报市长" xfId="1910"/>
    <cellStyle name="百_NJ18-23_报市长" xfId="1911"/>
    <cellStyle name="千_汇报姜局2.16" xfId="1912"/>
    <cellStyle name="百_NJ18-18_汇报姜局2.16" xfId="1913"/>
    <cellStyle name="百_NJ18-23_汇报姜局2.16" xfId="1914"/>
    <cellStyle name="百_NJ18-18_基金平衡表5.8" xfId="1915"/>
    <cellStyle name="百_NJ18-23_基金平衡表5.8" xfId="1916"/>
    <cellStyle name="好_城建部门_2012年年底教育项目调整支出汇总表（程科长）" xfId="1917"/>
    <cellStyle name="百_NJ18-18_人大汇报5.8" xfId="1918"/>
    <cellStyle name="百_NJ18-23_人大汇报5.8" xfId="1919"/>
    <cellStyle name="烹拳_ +Foil &amp; -FOIL &amp; PAPER" xfId="1920"/>
    <cellStyle name="千_NJ17-24_汇报姜局2.16" xfId="1921"/>
    <cellStyle name="百_NJ18-18_市直提前告知_2013年教科文科预算表" xfId="1922"/>
    <cellStyle name="百_NJ18-23_市直提前告知_2013年教科文科预算表" xfId="1923"/>
    <cellStyle name="差_批复汇总表（调整后）" xfId="1924"/>
    <cellStyle name="百_NJ18-18_一审汇总" xfId="1925"/>
    <cellStyle name="百_NJ18-23_一审汇总" xfId="1926"/>
    <cellStyle name="百_NJ18-18_一审汇总1.27" xfId="1927"/>
    <cellStyle name="百_NJ18-23_一审汇总1.27" xfId="1928"/>
    <cellStyle name="差_县市旗测算-新科目（20080627）_不含人员经费系数_2012年年底教育项目调整支出汇总表（程科长）" xfId="1929"/>
    <cellStyle name="百_NJ18-19" xfId="1930"/>
    <cellStyle name="百_NJ18-19_报市长" xfId="1931"/>
    <cellStyle name="差_22湖南" xfId="1932"/>
    <cellStyle name="好_530623_2006年县级财政报表附表" xfId="1933"/>
    <cellStyle name="百_NJ18-19_汇报姜局2.16" xfId="1934"/>
    <cellStyle name="好_汇总表_2012年年底教育项目调整支出汇总表（程科长）" xfId="1935"/>
    <cellStyle name="百_NJ18-19_基金平衡表5.8" xfId="1936"/>
    <cellStyle name="百_NJ18-19_人大汇报5.8_2013年教科文科预算表" xfId="1937"/>
    <cellStyle name="百_NJ18-19_市直提前告知_2013年教科文科预算表" xfId="1938"/>
    <cellStyle name="百_NJ18-19_一审汇总" xfId="1939"/>
    <cellStyle name="百_NJ18-19_一审汇总1.27" xfId="1940"/>
    <cellStyle name="百_NJ18-21" xfId="1941"/>
    <cellStyle name="百_NJ18-21_报市长" xfId="1942"/>
    <cellStyle name="百_NJ18-21_汇报姜局2.16" xfId="1943"/>
    <cellStyle name="百_NJ18-21_市直提前告知" xfId="1944"/>
    <cellStyle name="百_NJ18-21_一审汇总" xfId="1945"/>
    <cellStyle name="百_NJ18-21_一审汇总1.27" xfId="1946"/>
    <cellStyle name="百_NJ18-33_基金平衡表2.3" xfId="1947"/>
    <cellStyle name="百_NJ18-21_增消两税2012" xfId="1948"/>
    <cellStyle name="好_2010结算单0530" xfId="1949"/>
    <cellStyle name="好_县区合并测算20080421" xfId="1950"/>
    <cellStyle name="百_NJ18-27" xfId="1951"/>
    <cellStyle name="百_NJ18-32" xfId="1952"/>
    <cellStyle name="百_NJ18-27_2011结算单定稿" xfId="1953"/>
    <cellStyle name="百_NJ18-32_2011结算单定稿" xfId="1954"/>
    <cellStyle name="百_NJ18-27_报市长" xfId="1955"/>
    <cellStyle name="百_NJ18-32_报市长" xfId="1956"/>
    <cellStyle name="好_20 2007年河南结算单_2012年年底教育项目调整支出汇总表（程科长）" xfId="1957"/>
    <cellStyle name="百_NJ18-27_基金平衡表2.3" xfId="1958"/>
    <cellStyle name="百_NJ18-32_基金平衡表2.3" xfId="1959"/>
    <cellStyle name="百_NJ18-27_基金平衡表5.8" xfId="1960"/>
    <cellStyle name="百_NJ18-32_基金平衡表5.8" xfId="1961"/>
    <cellStyle name="百_NJ18-27_人大汇报5.8_2013年教科文科预算表" xfId="1962"/>
    <cellStyle name="百_NJ18-32_人大汇报5.8_2013年教科文科预算表" xfId="1963"/>
    <cellStyle name="常规 2 5 2" xfId="1964"/>
    <cellStyle name="百_NJ18-27_市直提前告知_2013年教科文科预算表" xfId="1965"/>
    <cellStyle name="百_NJ18-32_市直提前告知_2013年教科文科预算表" xfId="1966"/>
    <cellStyle name="百_NJ18-27_一审汇总" xfId="1967"/>
    <cellStyle name="百_NJ18-32_一审汇总" xfId="1968"/>
    <cellStyle name="好_行政公检法测算_县市旗测算-新科目（含人口规模效应）_2012年年底教育项目调整支出汇总表（程科长）" xfId="1969"/>
    <cellStyle name="百_NJ18-27_一审汇总1.27" xfId="1970"/>
    <cellStyle name="百_NJ18-32_一审汇总1.27" xfId="1971"/>
    <cellStyle name="百_NJ18-33" xfId="1972"/>
    <cellStyle name="百_NJ18-33_2011结算单定稿" xfId="1973"/>
    <cellStyle name="百_NJ18-33_报市长" xfId="1974"/>
    <cellStyle name="百_NJ18-33_汇报姜局2.16" xfId="1975"/>
    <cellStyle name="好_M01-2(州市补助收入)" xfId="1976"/>
    <cellStyle name="百_封面" xfId="1977"/>
    <cellStyle name="百_NJ18-33_人大汇报5.8" xfId="1978"/>
    <cellStyle name="百_NJ18-33_人大汇报5.8_2013年教科文科预算表" xfId="1979"/>
    <cellStyle name="百_NJ18-33_市直提前告知" xfId="1980"/>
    <cellStyle name="百_NJ18-33_市直提前告知_2013年教科文科预算表" xfId="1981"/>
    <cellStyle name="好_一般预算支出口径剔除表_2012年年底教育项目调整支出汇总表（程科长）" xfId="1982"/>
    <cellStyle name="百_NJ18-33_一审汇总" xfId="1983"/>
    <cellStyle name="百_NJ18-33_增消两税2012" xfId="1984"/>
    <cellStyle name="未定义" xfId="1985"/>
    <cellStyle name="百_NJ18-34_报市长" xfId="1986"/>
    <cellStyle name="百_NJ18-34_汇报姜局2.16" xfId="1987"/>
    <cellStyle name="百_NJ18-34_一审汇总" xfId="1988"/>
    <cellStyle name="差_0502通海县" xfId="1989"/>
    <cellStyle name="百_汇报姜局2.16" xfId="1990"/>
    <cellStyle name="百_NJ18-34_一审汇总1.27" xfId="1991"/>
    <cellStyle name="百_NJ18-34_增消两税2012" xfId="1992"/>
    <cellStyle name="百_NJ18-38" xfId="1993"/>
    <cellStyle name="百_NJ18-43" xfId="1994"/>
    <cellStyle name="百_NJ18-38_2011结算单定稿" xfId="1995"/>
    <cellStyle name="百_NJ18-43_2011结算单定稿" xfId="1996"/>
    <cellStyle name="百_NJ18-38_报市长" xfId="1997"/>
    <cellStyle name="百_NJ18-43_报市长" xfId="1998"/>
    <cellStyle name="好_津补贴保障测算（2010.3.19）_2012年年底教育项目调整支出汇总表（程科长）" xfId="1999"/>
    <cellStyle name="百_NJ18-38_汇报姜局2.16" xfId="2000"/>
    <cellStyle name="百_NJ18-43_汇报姜局2.16" xfId="2001"/>
    <cellStyle name="百_NJ18-38_基金平衡表2.3" xfId="2002"/>
    <cellStyle name="百_NJ18-43_基金平衡表2.3" xfId="2003"/>
    <cellStyle name="差_2008计算资料（8月11日终稿）" xfId="2004"/>
    <cellStyle name="百_NJ18-38_基金平衡表5.8" xfId="2005"/>
    <cellStyle name="百_NJ18-43_基金平衡表5.8" xfId="2006"/>
    <cellStyle name="百_NJ18-38_人大汇报5.8_2013年教科文科预算表" xfId="2007"/>
    <cellStyle name="百_NJ18-43_人大汇报5.8_2013年教科文科预算表" xfId="2008"/>
    <cellStyle name="百_NJ18-38_市直提前告知" xfId="2009"/>
    <cellStyle name="百_NJ18-43_市直提前告知" xfId="2010"/>
    <cellStyle name="百_NJ18-38_一审汇总" xfId="2011"/>
    <cellStyle name="百_NJ18-43_一审汇总" xfId="2012"/>
    <cellStyle name="百_NJ18-39_报市长" xfId="2013"/>
    <cellStyle name="好_1110洱源县_2012年年底教育项目调整支出汇总表（程科长）" xfId="2014"/>
    <cellStyle name="百_NJ18-38_一审汇总1.27" xfId="2015"/>
    <cellStyle name="百_NJ18-43_一审汇总1.27" xfId="2016"/>
    <cellStyle name="好_文体广播事业(按照总人口测算）—20080416_不含人员经费系数_2012年年底教育项目调整支出汇总表（程科长）" xfId="2017"/>
    <cellStyle name="百_NJ18-38_增消两税2012" xfId="2018"/>
    <cellStyle name="百_NJ18-43_增消两税2012" xfId="2019"/>
    <cellStyle name="百_NJ18-39" xfId="2020"/>
    <cellStyle name="百_NJ18-39_汇报姜局2.16" xfId="2021"/>
    <cellStyle name="差_文体广播事业(按照总人口测算）—20080416_2012年年底教育项目调整支出汇总表（程科长）" xfId="2022"/>
    <cellStyle name="百_NJ18-39_基金平衡表5.8" xfId="2023"/>
    <cellStyle name="常规 4" xfId="2024"/>
    <cellStyle name="千_NJ17-06_人大汇报5.8" xfId="2025"/>
    <cellStyle name="百_NJ18-39_人大汇报5.8" xfId="2026"/>
    <cellStyle name="百_NJ18-39_一审汇总" xfId="2027"/>
    <cellStyle name="百_NJ18-39_一审汇总1.27" xfId="2028"/>
    <cellStyle name="差_检验表" xfId="2029"/>
    <cellStyle name="百_报市长" xfId="2030"/>
    <cellStyle name="好_县市旗测算-新科目（20080627）_县市旗测算-新科目（含人口规模效应）" xfId="2031"/>
    <cellStyle name="百_封面_2013年" xfId="2032"/>
    <cellStyle name="百_封面_报市长" xfId="2033"/>
    <cellStyle name="百_封面_汇报姜局2.16" xfId="2034"/>
    <cellStyle name="货_市直提前告知_2013年教科文科预算表" xfId="2035"/>
    <cellStyle name="百_封面_基金平衡表2.3" xfId="2036"/>
    <cellStyle name="百_封面_人大汇报5.8" xfId="2037"/>
    <cellStyle name="百_封面_市直提前告知_2013年教科文科预算表" xfId="2038"/>
    <cellStyle name="百_封面_一审汇总1.27" xfId="2039"/>
    <cellStyle name="百_基金平衡表2.3" xfId="2040"/>
    <cellStyle name="好_2009全省决算表（批复后）" xfId="2041"/>
    <cellStyle name="百_人大汇报5.8" xfId="2042"/>
    <cellStyle name="百_人大汇报5.8_2013年教科文科预算表" xfId="2043"/>
    <cellStyle name="百_一审汇总" xfId="2044"/>
    <cellStyle name="百_一审汇总1.27" xfId="2045"/>
    <cellStyle name="百分比 2" xfId="2046"/>
    <cellStyle name="百分比 3" xfId="2047"/>
    <cellStyle name="百分比 4" xfId="2048"/>
    <cellStyle name="好_县区合并测算20080423(按照各省比重）_民生政策最低支出需求_2012年年底教育项目调整支出汇总表（程科长）" xfId="2049"/>
    <cellStyle name="差_00省级(打印)" xfId="2050"/>
    <cellStyle name="差_03昭通" xfId="2051"/>
    <cellStyle name="好_县区合并测算20080423(按照各省比重）_民生政策最低支出需求" xfId="2052"/>
    <cellStyle name="差_03昭通_2012年年底教育项目调整支出汇总表（程科长）" xfId="2053"/>
    <cellStyle name="差_04财力类" xfId="2054"/>
    <cellStyle name="差_0502通海县_2012年年底教育项目调整支出汇总表（程科长）" xfId="2055"/>
    <cellStyle name="好_河南 缺口县区测算(地方填报白)" xfId="2056"/>
    <cellStyle name="差_05潍坊" xfId="2057"/>
    <cellStyle name="差_0605石屏县" xfId="2058"/>
    <cellStyle name="千_NJ17-24_报市长" xfId="2059"/>
    <cellStyle name="差_0605石屏县_2012年年底教育项目调整支出汇总表（程科长）" xfId="2060"/>
    <cellStyle name="差_07临沂" xfId="2061"/>
    <cellStyle name="差_08年财力预测" xfId="2062"/>
    <cellStyle name="差_09黑龙江_2012年年底教育项目调整支出汇总表（程科长）" xfId="2063"/>
    <cellStyle name="货_NJ18-15_增消两税2012" xfId="2064"/>
    <cellStyle name="好_不含人员经费系数_2012年年底教育项目调整支出汇总表（程科长）" xfId="2065"/>
    <cellStyle name="差_1" xfId="2066"/>
    <cellStyle name="差_1_2012年年底教育项目调整支出汇总表（程科长）" xfId="2067"/>
    <cellStyle name="差_1110洱源县" xfId="2068"/>
    <cellStyle name="差_1110洱源县_2012年年底教育项目调整支出汇总表（程科长）" xfId="2069"/>
    <cellStyle name="差_11大理" xfId="2070"/>
    <cellStyle name="差_11大理_2012年年底教育项目调整支出汇总表（程科长）" xfId="2071"/>
    <cellStyle name="差_12滨州" xfId="2072"/>
    <cellStyle name="差_14安徽" xfId="2073"/>
    <cellStyle name="差_2" xfId="2074"/>
    <cellStyle name="差_2_2012年年底教育项目调整支出汇总表（程科长）" xfId="2075"/>
    <cellStyle name="差_20 2007年河南结算单" xfId="2076"/>
    <cellStyle name="差_2006年22湖南" xfId="2077"/>
    <cellStyle name="差_2006年22湖南_2012年年底教育项目调整支出汇总表（程科长）" xfId="2078"/>
    <cellStyle name="好_河南省----2009-05-21（补充数据）" xfId="2079"/>
    <cellStyle name="差_2006年27重庆" xfId="2080"/>
    <cellStyle name="好_河南省----2009-05-21（补充数据）_2012年年底教育项目调整支出汇总表（程科长）" xfId="2081"/>
    <cellStyle name="差_2006年27重庆_2012年年底教育项目调整支出汇总表（程科长）" xfId="2082"/>
    <cellStyle name="差_2006年28四川_2012年年底教育项目调整支出汇总表（程科长）" xfId="2083"/>
    <cellStyle name="差_2006年30云南" xfId="2084"/>
    <cellStyle name="差_2006年34青海_2012年年底教育项目调整支出汇总表（程科长）" xfId="2085"/>
    <cellStyle name="差_2006年全省财力计算表（中央、决算）_2012年年底教育项目调整支出汇总表（程科长）" xfId="2086"/>
    <cellStyle name="好_2009全省决算表（批复后）_2012年年底教育项目调整支出汇总表（程科长）" xfId="2087"/>
    <cellStyle name="差_2006年水利统计指标统计表" xfId="2088"/>
    <cellStyle name="好_1-12月份预测" xfId="2089"/>
    <cellStyle name="差_2006年水利统计指标统计表_2012年年底教育项目调整支出汇总表（程科长）" xfId="2090"/>
    <cellStyle name="差_接转" xfId="2091"/>
    <cellStyle name="差_2007结算与财力(6.2)" xfId="2092"/>
    <cellStyle name="常_增消两税2012" xfId="2093"/>
    <cellStyle name="差_2007年结算已定项目对账单_2012年年底教育项目调整支出汇总表（程科长）" xfId="2094"/>
    <cellStyle name="差_2007年市与各县(区)年终决算结算单(草案)080218" xfId="2095"/>
    <cellStyle name="差_2007年收支情况及2008年收支预计表(汇总表)_2012年年底教育项目调整支出汇总表（程科长）" xfId="2096"/>
    <cellStyle name="差_2007年一般预算支出剔除" xfId="2097"/>
    <cellStyle name="好_青海 缺口县区测算(地方填报)" xfId="2098"/>
    <cellStyle name="差_2007年一般预算支出剔除_2012年年底教育项目调整支出汇总表（程科长）" xfId="2099"/>
    <cellStyle name="差_2007年中央财政与河南省财政年终决算结算单" xfId="2100"/>
    <cellStyle name="差_2007年中央财政与河南省财政年终决算结算单_2012年年底教育项目调整支出汇总表（程科长）" xfId="2101"/>
    <cellStyle name="差_2008计算资料（8月5）" xfId="2102"/>
    <cellStyle name="差_2008计算资料（8月5）_2012年年底教育项目调整支出汇总表（程科长）" xfId="2103"/>
    <cellStyle name="差_2008结算与财力(最终)" xfId="2104"/>
    <cellStyle name="差_2008年财政收支预算草案(发地市)" xfId="2105"/>
    <cellStyle name="差_2008年全省汇总收支计算表" xfId="2106"/>
    <cellStyle name="差_2008年全省人员信息" xfId="2107"/>
    <cellStyle name="差_2008年市与各县(区)年终决算结算单定稿" xfId="2108"/>
    <cellStyle name="差_2008年预计支出与2007年对比" xfId="2109"/>
    <cellStyle name="差_2008年预计支出与2007年对比_2012年年底教育项目调整支出汇总表（程科长）" xfId="2110"/>
    <cellStyle name="差_2008年支出核定" xfId="2111"/>
    <cellStyle name="差_2008年支出核定_2012年年底教育项目调整支出汇总表（程科长）" xfId="2112"/>
    <cellStyle name="好_文体广播部门_2012年年底教育项目调整支出汇总表（程科长）" xfId="2113"/>
    <cellStyle name="差_2008年支出调整" xfId="2114"/>
    <cellStyle name="差_2008年支出调整_2012年年底教育项目调整支出汇总表（程科长）" xfId="2115"/>
    <cellStyle name="差_2009年结算（最终）" xfId="2116"/>
    <cellStyle name="差_20101014国资收入安排项目" xfId="2117"/>
    <cellStyle name="差_2009年省对市县转移支付测算表(9.27)" xfId="2118"/>
    <cellStyle name="差_2009年万元表" xfId="2119"/>
    <cellStyle name="差_2009全省决算表（批复后）" xfId="2120"/>
    <cellStyle name="差_2009全省决算表（批复后）_2012年年底教育项目调整支出汇总表（程科长）" xfId="2121"/>
    <cellStyle name="差_2010.10.30" xfId="2122"/>
    <cellStyle name="差_2010.10.30_2012年年底教育项目调整支出汇总表（程科长）" xfId="2123"/>
    <cellStyle name="差_20100317基本建设预算" xfId="2124"/>
    <cellStyle name="差_20101118年底前重点项目资金缺口统计表" xfId="2125"/>
    <cellStyle name="差_2010结算单0530" xfId="2126"/>
    <cellStyle name="差_2010结算单定稿" xfId="2127"/>
    <cellStyle name="差_2010结算单定稿_2012年年底教育项目调整支出汇总表（程科长）" xfId="2128"/>
    <cellStyle name="差_2010年全省供养人员" xfId="2129"/>
    <cellStyle name="差_2010年全省供养人员_2012年年底教育项目调整支出汇总表（程科长）" xfId="2130"/>
    <cellStyle name="千_NJ09-05_人大汇报5.8_2013年教科文科预算表" xfId="2131"/>
    <cellStyle name="差_2010年省对市县结算（最终）" xfId="2132"/>
    <cellStyle name="差_2010年支出变动修改" xfId="2133"/>
    <cellStyle name="差_2010省对市县转移支付测算表(10-21）" xfId="2134"/>
    <cellStyle name="差_2010省对市县转移支付测算表(10-21）_2012年年底教育项目调整支出汇总表（程科长）" xfId="2135"/>
    <cellStyle name="差_2011.1-6转移支付" xfId="2136"/>
    <cellStyle name="差_2011结算单" xfId="2137"/>
    <cellStyle name="差_2011结算单定稿" xfId="2138"/>
    <cellStyle name="好_批复汇总表（调整后）_2012年年底教育项目调整支出汇总表（程科长）" xfId="2139"/>
    <cellStyle name="差_2011年省对市县结算(3.21)" xfId="2140"/>
    <cellStyle name="差_2011转移支付预计表" xfId="2141"/>
    <cellStyle name="差_2011转移支付预计表（定稿）" xfId="2142"/>
    <cellStyle name="货币 3 2" xfId="2143"/>
    <cellStyle name="差_2012结转明细表" xfId="2144"/>
    <cellStyle name="好_县市旗测算-新科目（20080626）_不含人员经费系数_2012年年底教育项目调整支出汇总表（程科长）" xfId="2145"/>
    <cellStyle name="差_2012年市本级基建预算（草案）" xfId="2146"/>
    <cellStyle name="好_市辖区测算20080510_县市旗测算-新科目（含人口规模效应）_2012年年底教育项目调整支出汇总表（程科长）" xfId="2147"/>
    <cellStyle name="差_2012年市本级基建预算（草案）20120128" xfId="2148"/>
    <cellStyle name="差_20河南" xfId="2149"/>
    <cellStyle name="好_河南省农村义务教育教师绩效工资测算表8-12_2012年年底教育项目调整支出汇总表（程科长）" xfId="2150"/>
    <cellStyle name="差_20河南(财政部2010年县级基本财力测算数据)" xfId="2151"/>
    <cellStyle name="差_20河南(财政部2010年县级基本财力测算数据)_2012年年底教育项目调整支出汇总表（程科长）" xfId="2152"/>
    <cellStyle name="差_20河南_2012年年底教育项目调整支出汇总表（程科长）" xfId="2153"/>
    <cellStyle name="差_27重庆" xfId="2154"/>
    <cellStyle name="差_27重庆_2012年年底教育项目调整支出汇总表（程科长）" xfId="2155"/>
    <cellStyle name="差_商品交易所2006--2008年税收" xfId="2156"/>
    <cellStyle name="差_28四川" xfId="2157"/>
    <cellStyle name="差_30云南" xfId="2158"/>
    <cellStyle name="差_30云南_1_2012年年底教育项目调整支出汇总表（程科长）" xfId="2159"/>
    <cellStyle name="差_33甘肃" xfId="2160"/>
    <cellStyle name="好_县市旗测算20080508_不含人员经费系数" xfId="2161"/>
    <cellStyle name="差_34青海" xfId="2162"/>
    <cellStyle name="差_34青海_1" xfId="2163"/>
    <cellStyle name="差_34青海_1_2012年年底教育项目调整支出汇总表（程科长）" xfId="2164"/>
    <cellStyle name="差_410927000_台前县" xfId="2165"/>
    <cellStyle name="差_530623_2006年县级财政报表附表" xfId="2166"/>
    <cellStyle name="差_530623_2006年县级财政报表附表_2012年年底教育项目调整支出汇总表（程科长）" xfId="2167"/>
    <cellStyle name="差_530629_2006年县级财政报表附表" xfId="2168"/>
    <cellStyle name="差_530629_2006年县级财政报表附表_2012年年底教育项目调整支出汇总表（程科长）" xfId="2169"/>
    <cellStyle name="差_5334_2006年迪庆县级财政报表附表" xfId="2170"/>
    <cellStyle name="差_5334_2006年迪庆县级财政报表附表_2012年年底教育项目调整支出汇总表（程科长）" xfId="2171"/>
    <cellStyle name="差_Book1_2012年年底教育项目调整支出汇总表（程科长）" xfId="2172"/>
    <cellStyle name="差_Book2_市直提前告知" xfId="2173"/>
    <cellStyle name="差_Book2_市直提前告知_2012年年底教育项目调整支出汇总表（程科长）" xfId="2174"/>
    <cellStyle name="千_NJ17-24_2011结算单定稿" xfId="2175"/>
    <cellStyle name="差_M01-2(州市补助收入)" xfId="2176"/>
    <cellStyle name="差_县市旗测算-新科目（20080626）_民生政策最低支出需求" xfId="2177"/>
    <cellStyle name="差_M01-2(州市补助收入)_2012年年底教育项目调整支出汇总表（程科长）" xfId="2178"/>
    <cellStyle name="差_Sheet1" xfId="2179"/>
    <cellStyle name="差_Sheet1_2012年年底教育项目调整支出汇总表（程科长）" xfId="2180"/>
    <cellStyle name="差_安徽 缺口县区测算(地方填报)1_2012年年底教育项目调整支出汇总表（程科长）" xfId="2181"/>
    <cellStyle name="差_安阳归并体制结算上解数12.14" xfId="2182"/>
    <cellStyle name="差_安阳市2010年财政决算报表" xfId="2183"/>
    <cellStyle name="差_安阳市市直机关调整津贴补贴水平资金审批表＿汇总表" xfId="2184"/>
    <cellStyle name="差_报市长" xfId="2185"/>
    <cellStyle name="差_表一" xfId="2186"/>
    <cellStyle name="差_表一_2012年年底教育项目调整支出汇总表（程科长）" xfId="2187"/>
    <cellStyle name="差_不含人员经费系数" xfId="2188"/>
    <cellStyle name="差_不含人员经费系数_2012年年底教育项目调整支出汇总表（程科长）" xfId="2189"/>
    <cellStyle name="差_财力测算09年" xfId="2190"/>
    <cellStyle name="差_财力测算2011_2012年年底教育项目调整支出汇总表（程科长）" xfId="2191"/>
    <cellStyle name="差_教育(按照总人口测算）—20080416_2012年年底教育项目调整支出汇总表（程科长）" xfId="2192"/>
    <cellStyle name="差_财力差异计算表(不含非农业区)" xfId="2193"/>
    <cellStyle name="差_财力差异计算表(不含非农业区)_2012年年底教育项目调整支出汇总表（程科长）" xfId="2194"/>
    <cellStyle name="差_财政供养人员" xfId="2195"/>
    <cellStyle name="差_财政供养人员_2012年年底教育项目调整支出汇总表（程科长）" xfId="2196"/>
    <cellStyle name="差_财政总收入" xfId="2197"/>
    <cellStyle name="差_测算结果" xfId="2198"/>
    <cellStyle name="差_测算结果_2012年年底教育项目调整支出汇总表（程科长）" xfId="2199"/>
    <cellStyle name="差_测算结果汇总" xfId="2200"/>
    <cellStyle name="好_2008年全省人员信息" xfId="2201"/>
    <cellStyle name="差_测算结果汇总_2012年年底教育项目调整支出汇总表（程科长）" xfId="2202"/>
    <cellStyle name="差_测算总表_2012年年底教育项目调整支出汇总表（程科长）" xfId="2203"/>
    <cellStyle name="差_成本差异系数" xfId="2204"/>
    <cellStyle name="好_20101118年底前重点项目资金缺口统计表" xfId="2205"/>
    <cellStyle name="差_成本差异系数（含人口规模）_2012年年底教育项目调整支出汇总表（程科长）" xfId="2206"/>
    <cellStyle name="差_成本差异系数_2012年年底教育项目调整支出汇总表（程科长）" xfId="2207"/>
    <cellStyle name="差_城建部门_2012年年底教育项目调整支出汇总表（程科长）" xfId="2208"/>
    <cellStyle name="差_出口退税核对" xfId="2209"/>
    <cellStyle name="差_第一部分：综合全" xfId="2210"/>
    <cellStyle name="差_对口支援江油捐款" xfId="2211"/>
    <cellStyle name="差_纺织" xfId="2212"/>
    <cellStyle name="差_分析缺口率" xfId="2213"/>
    <cellStyle name="差_分析缺口率_2012年年底教育项目调整支出汇总表（程科长）" xfId="2214"/>
    <cellStyle name="好_基金平衡表2.3" xfId="2215"/>
    <cellStyle name="差_县市旗测算-新科目（20080627）_民生政策最低支出需求" xfId="2216"/>
    <cellStyle name="差_分县成本差异系数_2012年年底教育项目调整支出汇总表（程科长）" xfId="2217"/>
    <cellStyle name="差_分县成本差异系数_不含人员经费系数" xfId="2218"/>
    <cellStyle name="差_分县成本差异系数_不含人员经费系数_2012年年底教育项目调整支出汇总表（程科长）" xfId="2219"/>
    <cellStyle name="差_分县成本差异系数_民生政策最低支出需求" xfId="2220"/>
    <cellStyle name="差_分县成本差异系数_民生政策最低支出需求_2012年年底教育项目调整支出汇总表（程科长）" xfId="2221"/>
    <cellStyle name="差_附表_2012年年底教育项目调整支出汇总表（程科长）" xfId="2222"/>
    <cellStyle name="差_复件 复件 2010年预算表格－2010-03-26-（含表间 公式）_2012年年底教育项目调整支出汇总表（程科长）" xfId="2223"/>
    <cellStyle name="差_行政(燃修费)" xfId="2224"/>
    <cellStyle name="差_行政(燃修费)_2012年年底教育项目调整支出汇总表（程科长）" xfId="2225"/>
    <cellStyle name="差_行政(燃修费)_不含人员经费系数" xfId="2226"/>
    <cellStyle name="差_行政(燃修费)_民生政策最低支出需求_2012年年底教育项目调整支出汇总表（程科长）" xfId="2227"/>
    <cellStyle name="差_行政(燃修费)_县市旗测算-新科目（含人口规模效应）_2012年年底教育项目调整支出汇总表（程科长）" xfId="2228"/>
    <cellStyle name="差_行政（人员）" xfId="2229"/>
    <cellStyle name="差_行政（人员）_2012年年底教育项目调整支出汇总表（程科长）" xfId="2230"/>
    <cellStyle name="差_行政（人员）_不含人员经费系数" xfId="2231"/>
    <cellStyle name="差_行政（人员）_不含人员经费系数_2012年年底教育项目调整支出汇总表（程科长）" xfId="2232"/>
    <cellStyle name="差_行政（人员）_民生政策最低支出需求" xfId="2233"/>
    <cellStyle name="差_行政（人员）_民生政策最低支出需求_2012年年底教育项目调整支出汇总表（程科长）" xfId="2234"/>
    <cellStyle name="差_行政（人员）_县市旗测算-新科目（含人口规模效应）_2012年年底教育项目调整支出汇总表（程科长）" xfId="2235"/>
    <cellStyle name="差_行政公检法测算" xfId="2236"/>
    <cellStyle name="差_行政公检法测算_2012年年底教育项目调整支出汇总表（程科长）" xfId="2237"/>
    <cellStyle name="差_行政公检法测算_不含人员经费系数" xfId="2238"/>
    <cellStyle name="差_行政公检法测算_不含人员经费系数_2012年年底教育项目调整支出汇总表（程科长）" xfId="2239"/>
    <cellStyle name="差_行政公检法测算_民生政策最低支出需求" xfId="2240"/>
    <cellStyle name="差_行政公检法测算_民生政策最低支出需求_2012年年底教育项目调整支出汇总表（程科长）" xfId="2241"/>
    <cellStyle name="千_NJ18-15_人大汇报5.8_2013年教科文科预算表" xfId="2242"/>
    <cellStyle name="差_行政公检法测算_县市旗测算-新科目（含人口规模效应）_2012年年底教育项目调整支出汇总表（程科长）" xfId="2243"/>
    <cellStyle name="差_河南 缺口县区测算(地方填报)_2012年年底教育项目调整支出汇总表（程科长）" xfId="2244"/>
    <cellStyle name="差_河南 缺口县区测算(地方填报白)" xfId="2245"/>
    <cellStyle name="差_河南省----2009-05-21（补充数据）" xfId="2246"/>
    <cellStyle name="差_河南省----2009-05-21（补充数据）_2012年年底教育项目调整支出汇总表（程科长）" xfId="2247"/>
    <cellStyle name="差_河南省农村义务教育教师绩效工资测算表8-12_2012年年底教育项目调整支出汇总表（程科长）" xfId="2248"/>
    <cellStyle name="差_核定人数对比" xfId="2249"/>
    <cellStyle name="差_核定人数对比_2012年年底教育项目调整支出汇总表（程科长）" xfId="2250"/>
    <cellStyle name="差_核定人数下发表" xfId="2251"/>
    <cellStyle name="好_汇总" xfId="2252"/>
    <cellStyle name="差_核定人数下发表_2012年年底教育项目调整支出汇总表（程科长）" xfId="2253"/>
    <cellStyle name="差_汇报姜局2.16" xfId="2254"/>
    <cellStyle name="差_汇总" xfId="2255"/>
    <cellStyle name="差_汇总_2012年年底教育项目调整支出汇总表（程科长）" xfId="2256"/>
    <cellStyle name="差_汇总表_2012年年底教育项目调整支出汇总表（程科长）" xfId="2257"/>
    <cellStyle name="差_汇总表4" xfId="2258"/>
    <cellStyle name="差_汇总-县级财政报表附表" xfId="2259"/>
    <cellStyle name="差_汇总-县级财政报表附表_2012年年底教育项目调整支出汇总表（程科长）" xfId="2260"/>
    <cellStyle name="差_基金平衡表5.8" xfId="2261"/>
    <cellStyle name="好_14安徽_2012年年底教育项目调整支出汇总表（程科长）" xfId="2262"/>
    <cellStyle name="差_检验表（调整后）_2012年年底教育项目调整支出汇总表（程科长）" xfId="2263"/>
    <cellStyle name="差_检验表_2012年年底教育项目调整支出汇总表（程科长）" xfId="2264"/>
    <cellStyle name="差_教育(按照总人口测算）—20080416_不含人员经费系数" xfId="2265"/>
    <cellStyle name="差_教育(按照总人口测算）—20080416_民生政策最低支出需求" xfId="2266"/>
    <cellStyle name="差_教育(按照总人口测算）—20080416_民生政策最低支出需求_2012年年底教育项目调整支出汇总表（程科长）" xfId="2267"/>
    <cellStyle name="差_教育(按照总人口测算）—20080416_县市旗测算-新科目（含人口规模效应）_2012年年底教育项目调整支出汇总表（程科长）" xfId="2268"/>
    <cellStyle name="差_结转" xfId="2269"/>
    <cellStyle name="差_津补贴保障测算（2010.3.19）" xfId="2270"/>
    <cellStyle name="差_津补贴保障测算(5.21)" xfId="2271"/>
    <cellStyle name="差_矿务局" xfId="2272"/>
    <cellStyle name="差_矿务局_2012年年底教育项目调整支出汇总表（程科长）" xfId="2273"/>
    <cellStyle name="差_丽江汇总" xfId="2274"/>
    <cellStyle name="样式 1_2012结转明细表" xfId="2275"/>
    <cellStyle name="差_农林水和城市维护标准支出20080505－县区合计_2012年年底教育项目调整支出汇总表（程科长）" xfId="2276"/>
    <cellStyle name="好_纺织" xfId="2277"/>
    <cellStyle name="差_总人口" xfId="2278"/>
    <cellStyle name="差_农林水和城市维护标准支出20080505－县区合计_不含人员经费系数" xfId="2279"/>
    <cellStyle name="好_纺织_2012年年底教育项目调整支出汇总表（程科长）" xfId="2280"/>
    <cellStyle name="差_总人口_2012年年底教育项目调整支出汇总表（程科长）" xfId="2281"/>
    <cellStyle name="差_农林水和城市维护标准支出20080505－县区合计_不含人员经费系数_2012年年底教育项目调整支出汇总表（程科长）" xfId="2282"/>
    <cellStyle name="差_农林水和城市维护标准支出20080505－县区合计_民生政策最低支出需求" xfId="2283"/>
    <cellStyle name="差_农林水和城市维护标准支出20080505－县区合计_民生政策最低支出需求_2012年年底教育项目调整支出汇总表（程科长）" xfId="2284"/>
    <cellStyle name="差_农林水和城市维护标准支出20080505－县区合计_县市旗测算-新科目（含人口规模效应）_2012年年底教育项目调整支出汇总表（程科长）" xfId="2285"/>
    <cellStyle name="差_批复汇总表（调整后）_2012年年底教育项目调整支出汇总表（程科长）" xfId="2286"/>
    <cellStyle name="差_平邑" xfId="2287"/>
    <cellStyle name="千_NJ09-05_基金平衡表5.8" xfId="2288"/>
    <cellStyle name="差_平邑_2012年年底教育项目调整支出汇总表（程科长）" xfId="2289"/>
    <cellStyle name="差_其他部门(按照总人口测算）—20080416_2012年年底教育项目调整支出汇总表（程科长）" xfId="2290"/>
    <cellStyle name="差_其他部门(按照总人口测算）—20080416_不含人员经费系数" xfId="2291"/>
    <cellStyle name="差_其他部门(按照总人口测算）—20080416_不含人员经费系数_2012年年底教育项目调整支出汇总表（程科长）" xfId="2292"/>
    <cellStyle name="差_其他部门(按照总人口测算）—20080416_民生政策最低支出需求" xfId="2293"/>
    <cellStyle name="差_其他部门(按照总人口测算）—20080416_民生政策最低支出需求_2012年年底教育项目调整支出汇总表（程科长）" xfId="2294"/>
    <cellStyle name="差_青海 缺口县区测算(地方填报)_2012年年底教育项目调整支出汇总表（程科长）" xfId="2295"/>
    <cellStyle name="差_缺口县区测算（11.13）_2012年年底教育项目调整支出汇总表（程科长）" xfId="2296"/>
    <cellStyle name="差_缺口县区测算(按2007支出增长25%测算)" xfId="2297"/>
    <cellStyle name="差_缺口县区测算(按核定人数)_2012年年底教育项目调整支出汇总表（程科长）" xfId="2298"/>
    <cellStyle name="差_缺口县区测算(财政部标准)" xfId="2299"/>
    <cellStyle name="差_缺口县区测算(财政部标准)_2012年年底教育项目调整支出汇总表（程科长）" xfId="2300"/>
    <cellStyle name="好_丽江汇总" xfId="2301"/>
    <cellStyle name="差_缺口消化情况" xfId="2302"/>
    <cellStyle name="差_人大汇报5.8" xfId="2303"/>
    <cellStyle name="差_人员工资和公用经费" xfId="2304"/>
    <cellStyle name="差_人员工资和公用经费_2012年年底教育项目调整支出汇总表（程科长）" xfId="2305"/>
    <cellStyle name="差_人员工资和公用经费2_2012年年底教育项目调整支出汇总表（程科长）" xfId="2306"/>
    <cellStyle name="差_人员工资和公用经费3" xfId="2307"/>
    <cellStyle name="差_山东省民生支出标准" xfId="2308"/>
    <cellStyle name="差_省电力2008年 工作表_2012年年底教育项目调整支出汇总表（程科长）" xfId="2309"/>
    <cellStyle name="好_缺口县区测算" xfId="2310"/>
    <cellStyle name="差_省属监狱人员级别表(驻外)" xfId="2311"/>
    <cellStyle name="差_-市财政局1支出汇总(含预备金、政府)22" xfId="2312"/>
    <cellStyle name="差_市辖区测算20080510" xfId="2313"/>
    <cellStyle name="差_市辖区测算20080510_2012年年底教育项目调整支出汇总表（程科长）" xfId="2314"/>
    <cellStyle name="差_市辖区测算20080510_不含人员经费系数" xfId="2315"/>
    <cellStyle name="差_市辖区测算20080510_不含人员经费系数_2012年年底教育项目调整支出汇总表（程科长）" xfId="2316"/>
    <cellStyle name="差_市辖区测算20080510_民生政策最低支出需求" xfId="2317"/>
    <cellStyle name="差_市辖区测算20080510_民生政策最低支出需求_2012年年底教育项目调整支出汇总表（程科长）" xfId="2318"/>
    <cellStyle name="差_市辖区测算20080510_县市旗测算-新科目（含人口规模效应）" xfId="2319"/>
    <cellStyle name="差_市辖区测算20080510_县市旗测算-新科目（含人口规模效应）_2012年年底教育项目调整支出汇总表（程科长）" xfId="2320"/>
    <cellStyle name="差_市辖区测算-新科目（20080626）" xfId="2321"/>
    <cellStyle name="差_市辖区测算-新科目（20080626）_2012年年底教育项目调整支出汇总表（程科长）" xfId="2322"/>
    <cellStyle name="差_市辖区测算-新科目（20080626）_不含人员经费系数" xfId="2323"/>
    <cellStyle name="差_市辖区测算-新科目（20080626）_不含人员经费系数_2012年年底教育项目调整支出汇总表（程科长）" xfId="2324"/>
    <cellStyle name="差_市辖区测算-新科目（20080626）_民生政策最低支出需求" xfId="2325"/>
    <cellStyle name="好_分县成本差异系数" xfId="2326"/>
    <cellStyle name="差_市辖区测算-新科目（20080626）_民生政策最低支出需求_2012年年底教育项目调整支出汇总表（程科长）" xfId="2327"/>
    <cellStyle name="差_市辖区测算-新科目（20080626）_县市旗测算-新科目（含人口规模效应）_2012年年底教育项目调整支出汇总表（程科长）" xfId="2328"/>
    <cellStyle name="差_市直提前告知" xfId="2329"/>
    <cellStyle name="差_市直提前告知_2012年年底教育项目调整支出汇总表（程科长）" xfId="2330"/>
    <cellStyle name="差_同德_2012年年底教育项目调整支出汇总表（程科长）" xfId="2331"/>
    <cellStyle name="差_危改资金测算" xfId="2332"/>
    <cellStyle name="差_卫生(按照总人口测算）—20080416_2012年年底教育项目调整支出汇总表（程科长）" xfId="2333"/>
    <cellStyle name="差_卫生(按照总人口测算）—20080416_不含人员经费系数_2012年年底教育项目调整支出汇总表（程科长）" xfId="2334"/>
    <cellStyle name="好_0605石屏县" xfId="2335"/>
    <cellStyle name="差_卫生(按照总人口测算）—20080416_民生政策最低支出需求" xfId="2336"/>
    <cellStyle name="差_卫生(按照总人口测算）—20080416_县市旗测算-新科目（含人口规模效应）" xfId="2337"/>
    <cellStyle name="差_卫生部门" xfId="2338"/>
    <cellStyle name="差_卫生部门_2012年年底教育项目调整支出汇总表（程科长）" xfId="2339"/>
    <cellStyle name="差_文体广播部门" xfId="2340"/>
    <cellStyle name="好_出口退税核对" xfId="2341"/>
    <cellStyle name="差_文体广播部门_2012年年底教育项目调整支出汇总表（程科长）" xfId="2342"/>
    <cellStyle name="差_文体广播事业(按照总人口测算）—20080416" xfId="2343"/>
    <cellStyle name="差_文体广播事业(按照总人口测算）—20080416_不含人员经费系数_2012年年底教育项目调整支出汇总表（程科长）" xfId="2344"/>
    <cellStyle name="差_文体广播事业(按照总人口测算）—20080416_民生政策最低支出需求_2012年年底教育项目调整支出汇总表（程科长）" xfId="2345"/>
    <cellStyle name="千位[" xfId="2346"/>
    <cellStyle name="差_文体广播事业(按照总人口测算）—20080416_县市旗测算-新科目（含人口规模效应）" xfId="2347"/>
    <cellStyle name="好_南水北调工程测算表" xfId="2348"/>
    <cellStyle name="好_2011转移支付预计表" xfId="2349"/>
    <cellStyle name="好_2_2012年年底教育项目调整支出汇总表（程科长）" xfId="2350"/>
    <cellStyle name="差_下文" xfId="2351"/>
    <cellStyle name="千_市直提前告知" xfId="2352"/>
    <cellStyle name="差_下文（表）" xfId="2353"/>
    <cellStyle name="差_下文（表）_2012年年底教育项目调整支出汇总表（程科长）" xfId="2354"/>
    <cellStyle name="差_下文_2012年年底教育项目调整支出汇总表（程科长）" xfId="2355"/>
    <cellStyle name="差_县区合并测算20080421_2012年年底教育项目调整支出汇总表（程科长）" xfId="2356"/>
    <cellStyle name="差_县区合并测算20080421_民生政策最低支出需求" xfId="2357"/>
    <cellStyle name="差_县区合并测算20080421_县市旗测算-新科目（含人口规模效应）" xfId="2358"/>
    <cellStyle name="差_县区合并测算20080421_县市旗测算-新科目（含人口规模效应）_2012年年底教育项目调整支出汇总表（程科长）" xfId="2359"/>
    <cellStyle name="好_Book2" xfId="2360"/>
    <cellStyle name="差_县区合并测算20080423(按照各省比重）_2012年年底教育项目调整支出汇总表（程科长）" xfId="2361"/>
    <cellStyle name="差_县区合并测算20080423(按照各省比重）_不含人员经费系数_2012年年底教育项目调整支出汇总表（程科长）" xfId="2362"/>
    <cellStyle name="差_县区合并测算20080423(按照各省比重）_民生政策最低支出需求" xfId="2363"/>
    <cellStyle name="差_县区合并测算20080423(按照各省比重）_民生政策最低支出需求_2012年年底教育项目调整支出汇总表（程科长）" xfId="2364"/>
    <cellStyle name="差_县区合并测算20080423(按照各省比重）_县市旗测算-新科目（含人口规模效应）_2012年年底教育项目调整支出汇总表（程科长）" xfId="2365"/>
    <cellStyle name="差_县区请示12.23" xfId="2366"/>
    <cellStyle name="好_2008结算与财力(最终)" xfId="2367"/>
    <cellStyle name="差_县区小报告" xfId="2368"/>
    <cellStyle name="差_县市旗测算20080508" xfId="2369"/>
    <cellStyle name="差_县市旗测算20080508_不含人员经费系数_2012年年底教育项目调整支出汇总表（程科长）" xfId="2370"/>
    <cellStyle name="差_县市旗测算20080508_民生政策最低支出需求" xfId="2371"/>
    <cellStyle name="差_县市旗测算20080508_民生政策最低支出需求_2012年年底教育项目调整支出汇总表（程科长）" xfId="2372"/>
    <cellStyle name="差_县市旗测算20080508_县市旗测算-新科目（含人口规模效应）" xfId="2373"/>
    <cellStyle name="差_县市旗测算20080508_县市旗测算-新科目（含人口规模效应）_2012年年底教育项目调整支出汇总表（程科长）" xfId="2374"/>
    <cellStyle name="差_县市旗测算-新科目（20080626）" xfId="2375"/>
    <cellStyle name="差_县市旗测算-新科目（20080626）_2012年年底教育项目调整支出汇总表（程科长）" xfId="2376"/>
    <cellStyle name="差_县市旗测算-新科目（20080626）_民生政策最低支出需求_2012年年底教育项目调整支出汇总表（程科长）" xfId="2377"/>
    <cellStyle name="差_县市旗测算-新科目（20080626）_县市旗测算-新科目（含人口规模效应）_2012年年底教育项目调整支出汇总表（程科长）" xfId="2378"/>
    <cellStyle name="差_县市旗测算-新科目（20080627）_不含人员经费系数" xfId="2379"/>
    <cellStyle name="差_县市旗测算-新科目（20080627）_民生政策最低支出需求_2012年年底教育项目调整支出汇总表（程科长）" xfId="2380"/>
    <cellStyle name="差_县市旗测算-新科目（20080627）_县市旗测算-新科目（含人口规模效应）_2012年年底教育项目调整支出汇总表（程科长）" xfId="2381"/>
    <cellStyle name="差_一审汇总1.27" xfId="2382"/>
    <cellStyle name="差_云南 缺口县区测算(地方填报)" xfId="2383"/>
    <cellStyle name="差_云南 缺口县区测算(地方填报)_2012年年底教育项目调整支出汇总表（程科长）" xfId="2384"/>
    <cellStyle name="差_云南省2008年转移支付测算——州市本级考核部分及政策性测算" xfId="2385"/>
    <cellStyle name="差_云南省2008年转移支付测算——州市本级考核部分及政策性测算_2012年年底教育项目调整支出汇总表（程科长）" xfId="2386"/>
    <cellStyle name="差_增消两税返还" xfId="2387"/>
    <cellStyle name="差_重点民生支出需求测算表社保（农村低保）081112_2012年年底教育项目调整支出汇总表（程科长）" xfId="2388"/>
    <cellStyle name="货_人大汇报5.8_2013年教科文科预算表" xfId="2389"/>
    <cellStyle name="差_转移支付_2012年年底教育项目调整支出汇总表（程科长）" xfId="2390"/>
    <cellStyle name="差_自行调整差异系数顺序_2012年年底教育项目调整支出汇总表（程科长）" xfId="2391"/>
    <cellStyle name="好_财力差异计算表(不含非农业区)" xfId="2392"/>
    <cellStyle name="常" xfId="2393"/>
    <cellStyle name="常_2011结算单定稿" xfId="2394"/>
    <cellStyle name="常_2013年" xfId="2395"/>
    <cellStyle name="常_汇报姜局2.16" xfId="2396"/>
    <cellStyle name="常_基金平衡表2.3" xfId="2397"/>
    <cellStyle name="常_人大汇报5.8_2013年教科文科预算表" xfId="2398"/>
    <cellStyle name="常_市直提前告知_2013年教科文科预算表" xfId="2399"/>
    <cellStyle name="常_一审汇总" xfId="2400"/>
    <cellStyle name="常规 11" xfId="2401"/>
    <cellStyle name="常规 11 2 2" xfId="2402"/>
    <cellStyle name="千位分隔[0] 2" xfId="2403"/>
    <cellStyle name="常规 11_02支出需求及缺口县测算情况" xfId="2404"/>
    <cellStyle name="常规 12" xfId="2405"/>
    <cellStyle name="常规 12 2" xfId="2406"/>
    <cellStyle name="常规 12 3" xfId="2407"/>
    <cellStyle name="常规 12_2012年年底教育项目调整支出汇总表（程科长）" xfId="2408"/>
    <cellStyle name="常规 14" xfId="2409"/>
    <cellStyle name="常规 20" xfId="2410"/>
    <cellStyle name="常规 15" xfId="2411"/>
    <cellStyle name="常规 21" xfId="2412"/>
    <cellStyle name="常规 16" xfId="2413"/>
    <cellStyle name="常规 22" xfId="2414"/>
    <cellStyle name="常规 17" xfId="2415"/>
    <cellStyle name="常规 23" xfId="2416"/>
    <cellStyle name="常规 18" xfId="2417"/>
    <cellStyle name="常规 24" xfId="2418"/>
    <cellStyle name="常规 19" xfId="2419"/>
    <cellStyle name="常规 2 2" xfId="2420"/>
    <cellStyle name="常规 2 3 2" xfId="2421"/>
    <cellStyle name="常规 2 3_2012年年底教育项目调整支出汇总表（程科长）" xfId="2422"/>
    <cellStyle name="常规 2 4" xfId="2423"/>
    <cellStyle name="常规 2 5" xfId="2424"/>
    <cellStyle name="常规 2 5_2012年年底教育项目调整支出汇总表（程科长）" xfId="2425"/>
    <cellStyle name="常规 2 6" xfId="2426"/>
    <cellStyle name="常规 2_1-12月份预测" xfId="2427"/>
    <cellStyle name="常规 31" xfId="2428"/>
    <cellStyle name="常规 26" xfId="2429"/>
    <cellStyle name="常规 32" xfId="2430"/>
    <cellStyle name="常规 27" xfId="2431"/>
    <cellStyle name="常规 28" xfId="2432"/>
    <cellStyle name="常规 29" xfId="2433"/>
    <cellStyle name="常规 3" xfId="2434"/>
    <cellStyle name="好_县区合并测算20080421_不含人员经费系数" xfId="2435"/>
    <cellStyle name="常规 3 3" xfId="2436"/>
    <cellStyle name="常规 3_05预算类" xfId="2437"/>
    <cellStyle name="常规 5" xfId="2438"/>
    <cellStyle name="常规 6" xfId="2439"/>
    <cellStyle name="常规 7" xfId="2440"/>
    <cellStyle name="好_20101014国资收入安排项目" xfId="2441"/>
    <cellStyle name="常规 78" xfId="2442"/>
    <cellStyle name="常规 8" xfId="2443"/>
    <cellStyle name="常规 9" xfId="2444"/>
    <cellStyle name="常规_2005征收任务12月9" xfId="2445"/>
    <cellStyle name="常规_2007年预算定稿" xfId="2446"/>
    <cellStyle name="好_商品交易所2006--2008年税收_2012年年底教育项目调整支出汇总表（程科长）" xfId="2447"/>
    <cellStyle name="常规_2010年预算调整表3" xfId="2448"/>
    <cellStyle name="常规_2011年预算业务专项经费审核表（第十一稿）下达" xfId="2449"/>
    <cellStyle name="常规_安阳9月分析表 2" xfId="2450"/>
    <cellStyle name="常规_录入表" xfId="2451"/>
    <cellStyle name="常规_收入" xfId="2452"/>
    <cellStyle name="超链接 2" xfId="2453"/>
    <cellStyle name="分级显示行_1_13区汇总" xfId="2454"/>
    <cellStyle name="千_NJ09-05_人大汇报5.8" xfId="2455"/>
    <cellStyle name="好_00省级(打印)" xfId="2456"/>
    <cellStyle name="好_00省级(打印)_2012年年底教育项目调整支出汇总表（程科长）" xfId="2457"/>
    <cellStyle name="好_报市长" xfId="2458"/>
    <cellStyle name="好_03昭通" xfId="2459"/>
    <cellStyle name="好_0502通海县" xfId="2460"/>
    <cellStyle name="好_0502通海县_2012年年底教育项目调整支出汇总表（程科长）" xfId="2461"/>
    <cellStyle name="好_05潍坊" xfId="2462"/>
    <cellStyle name="好_07临沂" xfId="2463"/>
    <cellStyle name="好_08年财力预测" xfId="2464"/>
    <cellStyle name="好_09黑龙江" xfId="2465"/>
    <cellStyle name="好_一审汇总1.27" xfId="2466"/>
    <cellStyle name="好_09黑龙江_2012年年底教育项目调整支出汇总表（程科长）" xfId="2467"/>
    <cellStyle name="好_1" xfId="2468"/>
    <cellStyle name="好_1_2012年年底教育项目调整支出汇总表（程科长）" xfId="2469"/>
    <cellStyle name="好_1110洱源县" xfId="2470"/>
    <cellStyle name="好_11大理" xfId="2471"/>
    <cellStyle name="好_12滨州" xfId="2472"/>
    <cellStyle name="好_20 2007年河南结算单" xfId="2473"/>
    <cellStyle name="好_2006年22湖南" xfId="2474"/>
    <cellStyle name="好_2006年22湖南_2012年年底教育项目调整支出汇总表（程科长）" xfId="2475"/>
    <cellStyle name="好_2006年27重庆" xfId="2476"/>
    <cellStyle name="好_2006年28四川" xfId="2477"/>
    <cellStyle name="好_2006年28四川_2012年年底教育项目调整支出汇总表（程科长）" xfId="2478"/>
    <cellStyle name="好_2008年支出调整_2012年年底教育项目调整支出汇总表（程科长）" xfId="2479"/>
    <cellStyle name="好_2006年30云南" xfId="2480"/>
    <cellStyle name="好_2006年33甘肃" xfId="2481"/>
    <cellStyle name="好_2006年34青海" xfId="2482"/>
    <cellStyle name="好_2006年34青海_2012年年底教育项目调整支出汇总表（程科长）" xfId="2483"/>
    <cellStyle name="好_2006年水利统计指标统计表" xfId="2484"/>
    <cellStyle name="好_2006年水利统计指标统计表_2012年年底教育项目调整支出汇总表（程科长）" xfId="2485"/>
    <cellStyle name="好_2007结算与财力(6.2)" xfId="2486"/>
    <cellStyle name="好_2007年市与各县(区)年终决算结算单(草案)080218" xfId="2487"/>
    <cellStyle name="好_2010年全省供养人员_2012年年底教育项目调整支出汇总表（程科长）" xfId="2488"/>
    <cellStyle name="好_2007年收支情况及2008年收支预计表(汇总表)" xfId="2489"/>
    <cellStyle name="好_2007年收支情况及2008年收支预计表(汇总表)_2012年年底教育项目调整支出汇总表（程科长）" xfId="2490"/>
    <cellStyle name="好_2007年中央财政与河南省财政年终决算结算单_2012年年底教育项目调整支出汇总表（程科长）" xfId="2491"/>
    <cellStyle name="好_2007一般预算支出口径剔除表" xfId="2492"/>
    <cellStyle name="好_2008计算资料（8月11日终稿）" xfId="2493"/>
    <cellStyle name="千_NJ17-06_增消两税2012" xfId="2494"/>
    <cellStyle name="好_2008计算资料（8月5）" xfId="2495"/>
    <cellStyle name="好_2008计算资料（8月5）_2012年年底教育项目调整支出汇总表（程科长）" xfId="2496"/>
    <cellStyle name="好_2008结算事项" xfId="2497"/>
    <cellStyle name="好_2008年财政收支预算草案(发地市)" xfId="2498"/>
    <cellStyle name="好_2008年全省汇总收支计算表" xfId="2499"/>
    <cellStyle name="好_2008年市与各县(区)年终决算结算单(草案)" xfId="2500"/>
    <cellStyle name="好_2008年市与各县(区)年终决算结算单定稿" xfId="2501"/>
    <cellStyle name="好_2008年一般预算支出预计" xfId="2502"/>
    <cellStyle name="好_2008年一般预算支出预计_2012年年底教育项目调整支出汇总表（程科长）" xfId="2503"/>
    <cellStyle name="콤마 [0]_BOILER-CO1" xfId="2504"/>
    <cellStyle name="好_2008年预计支出与2007年对比" xfId="2505"/>
    <cellStyle name="好_2008年支出核定" xfId="2506"/>
    <cellStyle name="好_2009年结算（最终）" xfId="2507"/>
    <cellStyle name="好_2009年省对市县转移支付测算表(9.27)" xfId="2508"/>
    <cellStyle name="好_2009年省对市县转移支付测算表(9.27)_2012年年底教育项目调整支出汇总表（程科长）" xfId="2509"/>
    <cellStyle name="好_行政增资" xfId="2510"/>
    <cellStyle name="好_2009年万元表" xfId="2511"/>
    <cellStyle name="好_下文_2012年年底教育项目调整支出汇总表（程科长）" xfId="2512"/>
    <cellStyle name="好_2010结算单定稿" xfId="2513"/>
    <cellStyle name="好_2010年全省供养人员" xfId="2514"/>
    <cellStyle name="好_2010年省对市县结算（最终）" xfId="2515"/>
    <cellStyle name="好_2010年支出变动修改" xfId="2516"/>
    <cellStyle name="好_2010省对市县转移支付测算表(10-21）_2012年年底教育项目调整支出汇总表（程科长）" xfId="2517"/>
    <cellStyle name="好_2012结转明细表" xfId="2518"/>
    <cellStyle name="好_2011.1-6转移支付" xfId="2519"/>
    <cellStyle name="好_2011结算单" xfId="2520"/>
    <cellStyle name="好_2011结算单定稿" xfId="2521"/>
    <cellStyle name="好_2011年财力预测3.14" xfId="2522"/>
    <cellStyle name="好_2011年省对市县结算(3.21)" xfId="2523"/>
    <cellStyle name="好_2012年市本级基建预算（草案）" xfId="2524"/>
    <cellStyle name="好_2012年市本级基建预算（草案）_2012年年底教育项目调整支出汇总表（程科长）" xfId="2525"/>
    <cellStyle name="好_2012年市本级基建预算（草案）20120128_2012年年底教育项目调整支出汇总表（程科长）" xfId="2526"/>
    <cellStyle name="好_20河南(财政部2010年县级基本财力测算数据)_2012年年底教育项目调整支出汇总表（程科长）" xfId="2527"/>
    <cellStyle name="好_20河南_2012年年底教育项目调整支出汇总表（程科长）" xfId="2528"/>
    <cellStyle name="好_22湖南_2012年年底教育项目调整支出汇总表（程科长）" xfId="2529"/>
    <cellStyle name="好_27重庆_2012年年底教育项目调整支出汇总表（程科长）" xfId="2530"/>
    <cellStyle name="好_28四川" xfId="2531"/>
    <cellStyle name="好_28四川_2012年年底教育项目调整支出汇总表（程科长）" xfId="2532"/>
    <cellStyle name="好_30云南_1" xfId="2533"/>
    <cellStyle name="好_33甘肃" xfId="2534"/>
    <cellStyle name="好_34青海_1_2012年年底教育项目调整支出汇总表（程科长）" xfId="2535"/>
    <cellStyle name="好_34青海_2012年年底教育项目调整支出汇总表（程科长）" xfId="2536"/>
    <cellStyle name="好_530629_2006年县级财政报表附表" xfId="2537"/>
    <cellStyle name="好_530629_2006年县级财政报表附表_2012年年底教育项目调整支出汇总表（程科长）" xfId="2538"/>
    <cellStyle name="好_5334_2006年迪庆县级财政报表附表" xfId="2539"/>
    <cellStyle name="好_5334_2006年迪庆县级财政报表附表_2012年年底教育项目调整支出汇总表（程科长）" xfId="2540"/>
    <cellStyle name="好_Book1" xfId="2541"/>
    <cellStyle name="好_Book2_市直提前告知" xfId="2542"/>
    <cellStyle name="好_Book2_市直提前告知_2012年年底教育项目调整支出汇总表（程科长）" xfId="2543"/>
    <cellStyle name="好_M01-2(州市补助收入)_2012年年底教育项目调整支出汇总表（程科长）" xfId="2544"/>
    <cellStyle name="好_Sheet1" xfId="2545"/>
    <cellStyle name="好_安徽 缺口县区测算(地方填报)1" xfId="2546"/>
    <cellStyle name="好_安阳归并体制结算上解数12.14" xfId="2547"/>
    <cellStyle name="好_安阳市2010年财政决算报表" xfId="2548"/>
    <cellStyle name="好_安阳市市直机关调整津贴补贴水平资金审批表＿汇总表" xfId="2549"/>
    <cellStyle name="好_表一" xfId="2550"/>
    <cellStyle name="好_表一_2012年年底教育项目调整支出汇总表（程科长）" xfId="2551"/>
    <cellStyle name="好_不含人员经费系数" xfId="2552"/>
    <cellStyle name="好_财力测算09年" xfId="2553"/>
    <cellStyle name="好_财力测算2011" xfId="2554"/>
    <cellStyle name="好_财力差异计算表(不含非农业区)_2012年年底教育项目调整支出汇总表（程科长）" xfId="2555"/>
    <cellStyle name="好_财政供养人员" xfId="2556"/>
    <cellStyle name="好_财政供养人员_2012年年底教育项目调整支出汇总表（程科长）" xfId="2557"/>
    <cellStyle name="好_测算结果" xfId="2558"/>
    <cellStyle name="好_测算结果_2012年年底教育项目调整支出汇总表（程科长）" xfId="2559"/>
    <cellStyle name="烹拳 [0]_ +Foil &amp; -FOIL &amp; PAPER" xfId="2560"/>
    <cellStyle name="好_测算结果汇总" xfId="2561"/>
    <cellStyle name="好_测算总表_2012年年底教育项目调整支出汇总表（程科长）" xfId="2562"/>
    <cellStyle name="好_城建部门" xfId="2563"/>
    <cellStyle name="好_第一部分：综合全" xfId="2564"/>
    <cellStyle name="好_第一部分：综合全_2012年年底教育项目调整支出汇总表（程科长）" xfId="2565"/>
    <cellStyle name="好_电力公司增值税划转" xfId="2566"/>
    <cellStyle name="好_县区合并测算20080421_县市旗测算-新科目（含人口规模效应）" xfId="2567"/>
    <cellStyle name="好_对口支援江油捐款" xfId="2568"/>
    <cellStyle name="好_分析缺口率" xfId="2569"/>
    <cellStyle name="好_分析缺口率_2012年年底教育项目调整支出汇总表（程科长）" xfId="2570"/>
    <cellStyle name="好_分县成本差异系数_2012年年底教育项目调整支出汇总表（程科长）" xfId="2571"/>
    <cellStyle name="好_分县成本差异系数_不含人员经费系数_2012年年底教育项目调整支出汇总表（程科长）" xfId="2572"/>
    <cellStyle name="好_分县成本差异系数_民生政策最低支出需求" xfId="2573"/>
    <cellStyle name="好_分县成本差异系数_民生政策最低支出需求_2012年年底教育项目调整支出汇总表（程科长）" xfId="2574"/>
    <cellStyle name="好_附表" xfId="2575"/>
    <cellStyle name="好_行政(燃修费)_2012年年底教育项目调整支出汇总表（程科长）" xfId="2576"/>
    <cellStyle name="好_行政(燃修费)_民生政策最低支出需求" xfId="2577"/>
    <cellStyle name="好_行政(燃修费)_县市旗测算-新科目（含人口规模效应）" xfId="2578"/>
    <cellStyle name="好_行政(燃修费)_县市旗测算-新科目（含人口规模效应）_2012年年底教育项目调整支出汇总表（程科长）" xfId="2579"/>
    <cellStyle name="好_行政（人员）" xfId="2580"/>
    <cellStyle name="好_行政（人员）_2012年年底教育项目调整支出汇总表（程科长）" xfId="2581"/>
    <cellStyle name="好_行政（人员）_不含人员经费系数_2012年年底教育项目调整支出汇总表（程科长）" xfId="2582"/>
    <cellStyle name="好_行政（人员）_民生政策最低支出需求" xfId="2583"/>
    <cellStyle name="好_行政（人员）_县市旗测算-新科目（含人口规模效应）" xfId="2584"/>
    <cellStyle name="好_行政（人员）_县市旗测算-新科目（含人口规模效应）_2012年年底教育项目调整支出汇总表（程科长）" xfId="2585"/>
    <cellStyle name="好_行政公检法测算_不含人员经费系数" xfId="2586"/>
    <cellStyle name="好_行政公检法测算_不含人员经费系数_2012年年底教育项目调整支出汇总表（程科长）" xfId="2587"/>
    <cellStyle name="千_NJ18-15_报市长" xfId="2588"/>
    <cellStyle name="好_行政公检法测算_民生政策最低支出需求" xfId="2589"/>
    <cellStyle name="好_行政公检法测算_民生政策最低支出需求_2012年年底教育项目调整支出汇总表（程科长）" xfId="2590"/>
    <cellStyle name="好_教育(按照总人口测算）—20080416_不含人员经费系数_2012年年底教育项目调整支出汇总表（程科长）" xfId="2591"/>
    <cellStyle name="好_河南 缺口县区测算(地方填报)" xfId="2592"/>
    <cellStyle name="好_河南 缺口县区测算(地方填报白)_2012年年底教育项目调整支出汇总表（程科长）" xfId="2593"/>
    <cellStyle name="好_河南省农村义务教育教师绩效工资测算表8-12" xfId="2594"/>
    <cellStyle name="好_核定人数对比" xfId="2595"/>
    <cellStyle name="好_核定人数对比_2012年年底教育项目调整支出汇总表（程科长）" xfId="2596"/>
    <cellStyle name="好_核定人数下发表" xfId="2597"/>
    <cellStyle name="好_核定人数下发表_2012年年底教育项目调整支出汇总表（程科长）" xfId="2598"/>
    <cellStyle name="好_汇报姜局2.16" xfId="2599"/>
    <cellStyle name="好_汇总_2012年年底教育项目调整支出汇总表（程科长）" xfId="2600"/>
    <cellStyle name="好_汇总表" xfId="2601"/>
    <cellStyle name="好_汇总表4" xfId="2602"/>
    <cellStyle name="好_汇总-县级财政报表附表" xfId="2603"/>
    <cellStyle name="好_基础数据" xfId="2604"/>
    <cellStyle name="好_基金平衡表5.8" xfId="2605"/>
    <cellStyle name="好_检验表" xfId="2606"/>
    <cellStyle name="好_检验表（调整后）" xfId="2607"/>
    <cellStyle name="好_检验表_2012年年底教育项目调整支出汇总表（程科长）" xfId="2608"/>
    <cellStyle name="好_教育(按照总人口测算）—20080416" xfId="2609"/>
    <cellStyle name="好_教育(按照总人口测算）—20080416_2012年年底教育项目调整支出汇总表（程科长）" xfId="2610"/>
    <cellStyle name="好_教育(按照总人口测算）—20080416_不含人员经费系数" xfId="2611"/>
    <cellStyle name="好_教育(按照总人口测算）—20080416_民生政策最低支出需求" xfId="2612"/>
    <cellStyle name="好_教育(按照总人口测算）—20080416_县市旗测算-新科目（含人口规模效应）" xfId="2613"/>
    <cellStyle name="好_教育(按照总人口测算）—20080416_县市旗测算-新科目（含人口规模效应）_2012年年底教育项目调整支出汇总表（程科长）" xfId="2614"/>
    <cellStyle name="好_接转" xfId="2615"/>
    <cellStyle name="好_津补贴保障测算（2010.3.19）" xfId="2616"/>
    <cellStyle name="好_矿务局" xfId="2617"/>
    <cellStyle name="好_矿务局_2012年年底教育项目调整支出汇总表（程科长）" xfId="2618"/>
    <cellStyle name="好_民生政策最低支出需求" xfId="2619"/>
    <cellStyle name="好_农林水和城市维护标准支出20080505－县区合计" xfId="2620"/>
    <cellStyle name="好_农林水和城市维护标准支出20080505－县区合计_2012年年底教育项目调整支出汇总表（程科长）" xfId="2621"/>
    <cellStyle name="好_农林水和城市维护标准支出20080505－县区合计_不含人员经费系数_2012年年底教育项目调整支出汇总表（程科长）" xfId="2622"/>
    <cellStyle name="好_农林水和城市维护标准支出20080505－县区合计_民生政策最低支出需求" xfId="2623"/>
    <cellStyle name="好_农林水和城市维护标准支出20080505－县区合计_民生政策最低支出需求_2012年年底教育项目调整支出汇总表（程科长）" xfId="2624"/>
    <cellStyle name="好_农林水和城市维护标准支出20080505－县区合计_县市旗测算-新科目（含人口规模效应）" xfId="2625"/>
    <cellStyle name="好_农林水和城市维护标准支出20080505－县区合计_县市旗测算-新科目（含人口规模效应）_2012年年底教育项目调整支出汇总表（程科长）" xfId="2626"/>
    <cellStyle name="好_平邑" xfId="2627"/>
    <cellStyle name="好_其他部门(按照总人口测算）—20080416" xfId="2628"/>
    <cellStyle name="好_其他部门(按照总人口测算）—20080416_2012年年底教育项目调整支出汇总表（程科长）" xfId="2629"/>
    <cellStyle name="好_其他部门(按照总人口测算）—20080416_不含人员经费系数" xfId="2630"/>
    <cellStyle name="好_其他部门(按照总人口测算）—20080416_不含人员经费系数_2012年年底教育项目调整支出汇总表（程科长）" xfId="2631"/>
    <cellStyle name="好_其他部门(按照总人口测算）—20080416_民生政策最低支出需求" xfId="2632"/>
    <cellStyle name="好_其他部门(按照总人口测算）—20080416_民生政策最低支出需求_2012年年底教育项目调整支出汇总表（程科长）" xfId="2633"/>
    <cellStyle name="好_其他部门(按照总人口测算）—20080416_县市旗测算-新科目（含人口规模效应）" xfId="2634"/>
    <cellStyle name="千_NJ18-15_一审汇总1.27" xfId="2635"/>
    <cellStyle name="好_其他部门(按照总人口测算）—20080416_县市旗测算-新科目（含人口规模效应）_2012年年底教育项目调整支出汇总表（程科长）" xfId="2636"/>
    <cellStyle name="好_缺口县区测算（11.13）" xfId="2637"/>
    <cellStyle name="好_缺口县区测算（11.13）_2012年年底教育项目调整支出汇总表（程科长）" xfId="2638"/>
    <cellStyle name="好_缺口县区测算(按2007支出增长25%测算)_2012年年底教育项目调整支出汇总表（程科长）" xfId="2639"/>
    <cellStyle name="好_缺口县区测算(按核定人数)" xfId="2640"/>
    <cellStyle name="好_缺口县区测算(按核定人数)_2012年年底教育项目调整支出汇总表（程科长）" xfId="2641"/>
    <cellStyle name="好_缺口县区测算(财政部标准)" xfId="2642"/>
    <cellStyle name="好_缺口县区测算(财政部标准)_2012年年底教育项目调整支出汇总表（程科长）" xfId="2643"/>
    <cellStyle name="好_缺口县区测算_2012年年底教育项目调整支出汇总表（程科长）" xfId="2644"/>
    <cellStyle name="好_缺口消化情况" xfId="2645"/>
    <cellStyle name="好_缺口消化情况_2012年年底教育项目调整支出汇总表（程科长）" xfId="2646"/>
    <cellStyle name="千_NJ17-06_一审汇总" xfId="2647"/>
    <cellStyle name="好_人员工资和公用经费" xfId="2648"/>
    <cellStyle name="好_人员工资和公用经费_2012年年底教育项目调整支出汇总表（程科长）" xfId="2649"/>
    <cellStyle name="好_人员工资和公用经费2" xfId="2650"/>
    <cellStyle name="好_人员工资和公用经费2_2012年年底教育项目调整支出汇总表（程科长）" xfId="2651"/>
    <cellStyle name="好_人员工资和公用经费3" xfId="2652"/>
    <cellStyle name="好_山东省民生支出标准_2012年年底教育项目调整支出汇总表（程科长）" xfId="2653"/>
    <cellStyle name="好_省定集聚区收入基数" xfId="2654"/>
    <cellStyle name="好_市辖区测算20080510" xfId="2655"/>
    <cellStyle name="好_市辖区测算20080510_不含人员经费系数" xfId="2656"/>
    <cellStyle name="好_市辖区测算20080510_不含人员经费系数_2012年年底教育项目调整支出汇总表（程科长）" xfId="2657"/>
    <cellStyle name="好_市辖区测算20080510_民生政策最低支出需求" xfId="2658"/>
    <cellStyle name="好_市辖区测算20080510_民生政策最低支出需求_2012年年底教育项目调整支出汇总表（程科长）" xfId="2659"/>
    <cellStyle name="好_市辖区测算20080510_县市旗测算-新科目（含人口规模效应）" xfId="2660"/>
    <cellStyle name="好_市辖区测算-新科目（20080626）" xfId="2661"/>
    <cellStyle name="好_市辖区测算-新科目（20080626）_不含人员经费系数" xfId="2662"/>
    <cellStyle name="好_市辖区测算-新科目（20080626）_不含人员经费系数_2012年年底教育项目调整支出汇总表（程科长）" xfId="2663"/>
    <cellStyle name="好_市辖区测算-新科目（20080626）_民生政策最低支出需求" xfId="2664"/>
    <cellStyle name="好_市辖区测算-新科目（20080626）_民生政策最低支出需求_2012年年底教育项目调整支出汇总表（程科长）" xfId="2665"/>
    <cellStyle name="好_市辖区测算-新科目（20080626）_县市旗测算-新科目（含人口规模效应）_2012年年底教育项目调整支出汇总表（程科长）" xfId="2666"/>
    <cellStyle name="好_市直提前告知" xfId="2667"/>
    <cellStyle name="好_市直提前告知_2012年年底教育项目调整支出汇总表（程科长）" xfId="2668"/>
    <cellStyle name="好_同德" xfId="2669"/>
    <cellStyle name="好_危改资金测算" xfId="2670"/>
    <cellStyle name="好_危改资金测算_2012年年底教育项目调整支出汇总表（程科长）" xfId="2671"/>
    <cellStyle name="好_卫生(按照总人口测算）—20080416" xfId="2672"/>
    <cellStyle name="好_卫生(按照总人口测算）—20080416_不含人员经费系数" xfId="2673"/>
    <cellStyle name="好_卫生(按照总人口测算）—20080416_不含人员经费系数_2012年年底教育项目调整支出汇总表（程科长）" xfId="2674"/>
    <cellStyle name="好_卫生(按照总人口测算）—20080416_民生政策最低支出需求" xfId="2675"/>
    <cellStyle name="好_卫生(按照总人口测算）—20080416_县市旗测算-新科目（含人口规模效应）" xfId="2676"/>
    <cellStyle name="好_卫生部门" xfId="2677"/>
    <cellStyle name="好_卫生部门_2012年年底教育项目调整支出汇总表（程科长）" xfId="2678"/>
    <cellStyle name="好_文体广播部门" xfId="2679"/>
    <cellStyle name="好_文体广播事业(按照总人口测算）—20080416_2012年年底教育项目调整支出汇总表（程科长）" xfId="2680"/>
    <cellStyle name="好_文体广播事业(按照总人口测算）—20080416_不含人员经费系数" xfId="2681"/>
    <cellStyle name="好_文体广播事业(按照总人口测算）—20080416_民生政策最低支出需求" xfId="2682"/>
    <cellStyle name="好_文体广播事业(按照总人口测算）—20080416_民生政策最低支出需求_2012年年底教育项目调整支出汇总表（程科长）" xfId="2683"/>
    <cellStyle name="好_文体广播事业(按照总人口测算）—20080416_县市旗测算-新科目（含人口规模效应）" xfId="2684"/>
    <cellStyle name="好_文体广播事业(按照总人口测算）—20080416_县市旗测算-新科目（含人口规模效应）_2012年年底教育项目调整支出汇总表（程科长）" xfId="2685"/>
    <cellStyle name="好_下文（表）" xfId="2686"/>
    <cellStyle name="好_下文（表）_2012年年底教育项目调整支出汇总表（程科长）" xfId="2687"/>
    <cellStyle name="千_NJ17-06_一审汇总1.27" xfId="2688"/>
    <cellStyle name="好_县区合并测算20080421_不含人员经费系数_2012年年底教育项目调整支出汇总表（程科长）" xfId="2689"/>
    <cellStyle name="好_县区合并测算20080421_民生政策最低支出需求" xfId="2690"/>
    <cellStyle name="好_县区合并测算20080421_民生政策最低支出需求_2012年年底教育项目调整支出汇总表（程科长）" xfId="2691"/>
    <cellStyle name="好_县区合并测算20080423(按照各省比重）" xfId="2692"/>
    <cellStyle name="好_县区合并测算20080423(按照各省比重）_2012年年底教育项目调整支出汇总表（程科长）" xfId="2693"/>
    <cellStyle name="好_县区合并测算20080423(按照各省比重）_不含人员经费系数_2012年年底教育项目调整支出汇总表（程科长）" xfId="2694"/>
    <cellStyle name="好_县区合并测算20080423(按照各省比重）_县市旗测算-新科目（含人口规模效应）_2012年年底教育项目调整支出汇总表（程科长）" xfId="2695"/>
    <cellStyle name="好_县区请示12.23" xfId="2696"/>
    <cellStyle name="好_县区小报告" xfId="2697"/>
    <cellStyle name="好_县市旗测算20080508_2012年年底教育项目调整支出汇总表（程科长）" xfId="2698"/>
    <cellStyle name="好_县市旗测算20080508_民生政策最低支出需求" xfId="2699"/>
    <cellStyle name="好_县市旗测算20080508_民生政策最低支出需求_2012年年底教育项目调整支出汇总表（程科长）" xfId="2700"/>
    <cellStyle name="普通" xfId="2701"/>
    <cellStyle name="好_县市旗测算20080508_县市旗测算-新科目（含人口规模效应）" xfId="2702"/>
    <cellStyle name="好_县市旗测算20080508_县市旗测算-新科目（含人口规模效应）_2012年年底教育项目调整支出汇总表（程科长）" xfId="2703"/>
    <cellStyle name="好_县市旗测算-新科目（20080626）_民生政策最低支出需求" xfId="2704"/>
    <cellStyle name="货_NJ18-15_2011结算单定稿" xfId="2705"/>
    <cellStyle name="好_县市旗测算-新科目（20080626）_民生政策最低支出需求_2012年年底教育项目调整支出汇总表（程科长）" xfId="2706"/>
    <cellStyle name="好_县市旗测算-新科目（20080626）_县市旗测算-新科目（含人口规模效应）" xfId="2707"/>
    <cellStyle name="好_县市旗测算-新科目（20080626）_县市旗测算-新科目（含人口规模效应）_2012年年底教育项目调整支出汇总表（程科长）" xfId="2708"/>
    <cellStyle name="好_县市旗测算-新科目（20080627）_不含人员经费系数" xfId="2709"/>
    <cellStyle name="好_县市旗测算-新科目（20080627）_民生政策最低支出需求" xfId="2710"/>
    <cellStyle name="好_一般预算支出口径剔除表" xfId="2711"/>
    <cellStyle name="好_云南 缺口县区测算(地方填报)" xfId="2712"/>
    <cellStyle name="好_云南省2008年转移支付测算——州市本级考核部分及政策性测算" xfId="2713"/>
    <cellStyle name="好_云南省2008年转移支付测算——州市本级考核部分及政策性测算_2012年年底教育项目调整支出汇总表（程科长）" xfId="2714"/>
    <cellStyle name="好_增消两税返还_2012年年底教育项目调整支出汇总表（程科长）" xfId="2715"/>
    <cellStyle name="好_重点民生支出需求测算表社保（农村低保）081112_2012年年底教育项目调整支出汇总表（程科长）" xfId="2716"/>
    <cellStyle name="好_转移支付_2012年年底教育项目调整支出汇总表（程科长）" xfId="2717"/>
    <cellStyle name="好_自行调整差异系数顺序_2012年年底教育项目调整支出汇总表（程科长）" xfId="2718"/>
    <cellStyle name="好_总人口" xfId="2719"/>
    <cellStyle name="好_总人口_2012年年底教育项目调整支出汇总表（程科长）" xfId="2720"/>
    <cellStyle name="后继超级链接" xfId="2721"/>
    <cellStyle name="后继超链接" xfId="2722"/>
    <cellStyle name="货" xfId="2723"/>
    <cellStyle name="货_2011结算单定稿" xfId="2724"/>
    <cellStyle name="货_2013年" xfId="2725"/>
    <cellStyle name="货_NJ18-15_市直提前告知" xfId="2726"/>
    <cellStyle name="货_NJ18-15_2013年" xfId="2727"/>
    <cellStyle name="货_NJ18-15_报市长" xfId="2728"/>
    <cellStyle name="货_NJ18-15_汇报姜局2.16" xfId="2729"/>
    <cellStyle name="货_NJ18-15_基金平衡表2.3" xfId="2730"/>
    <cellStyle name="货_NJ18-15_基金平衡表5.8" xfId="2731"/>
    <cellStyle name="货_NJ18-15_一审汇总" xfId="2732"/>
    <cellStyle name="货_汇报姜局2.16" xfId="2733"/>
    <cellStyle name="货_基金平衡表2.3" xfId="2734"/>
    <cellStyle name="货_基金平衡表5.8" xfId="2735"/>
    <cellStyle name="货_市直提前告知" xfId="2736"/>
    <cellStyle name="货_一审汇总1.27" xfId="2737"/>
    <cellStyle name="货_增消两税2012" xfId="2738"/>
    <cellStyle name="货币 3_2011项目" xfId="2739"/>
    <cellStyle name="货币[" xfId="2740"/>
    <cellStyle name="霓付 [0]_ +Foil &amp; -FOIL &amp; PAPER" xfId="2741"/>
    <cellStyle name="霓付_ +Foil &amp; -FOIL &amp; PAPER" xfId="2742"/>
    <cellStyle name="千" xfId="2743"/>
    <cellStyle name="千_NJ09-05" xfId="2744"/>
    <cellStyle name="千_NJ09-05_2011结算单定稿" xfId="2745"/>
    <cellStyle name="千_NJ09-05_2013年" xfId="2746"/>
    <cellStyle name="千_NJ09-05_报市长" xfId="2747"/>
    <cellStyle name="千_NJ09-05_汇报姜局2.16" xfId="2748"/>
    <cellStyle name="千_NJ09-05_基金平衡表2.3" xfId="2749"/>
    <cellStyle name="千_NJ09-05_一审汇总" xfId="2750"/>
    <cellStyle name="千_NJ09-05_一审汇总1.27" xfId="2751"/>
    <cellStyle name="千_NJ17-06" xfId="2752"/>
    <cellStyle name="千_NJ17-06_2013年" xfId="2753"/>
    <cellStyle name="千_NJ17-06_报市长" xfId="2754"/>
    <cellStyle name="千_NJ17-06_汇报姜局2.16" xfId="2755"/>
    <cellStyle name="千_NJ17-06_基金平衡表5.8" xfId="2756"/>
    <cellStyle name="千_NJ17-06_人大汇报5.8_2013年教科文科预算表" xfId="2757"/>
    <cellStyle name="千_NJ17-06_市直提前告知" xfId="2758"/>
    <cellStyle name="千_NJ17-06_市直提前告知_2013年教科文科预算表" xfId="2759"/>
    <cellStyle name="千_NJ17-26_一审汇总1.27" xfId="2760"/>
    <cellStyle name="千_NJ17-24" xfId="2761"/>
    <cellStyle name="千_NJ17-24_2013年" xfId="2762"/>
    <cellStyle name="千_NJ17-24_人大汇报5.8" xfId="2763"/>
    <cellStyle name="千_NJ17-24_人大汇报5.8_2013年教科文科预算表" xfId="2764"/>
    <cellStyle name="千_NJ17-24_市直提前告知" xfId="2765"/>
    <cellStyle name="千_NJ17-24_市直提前告知_2013年教科文科预算表" xfId="2766"/>
    <cellStyle name="千_NJ17-24_一审汇总" xfId="2767"/>
    <cellStyle name="千_NJ17-26_2011结算单定稿" xfId="2768"/>
    <cellStyle name="千_NJ17-26_报市长" xfId="2769"/>
    <cellStyle name="千_NJ17-26_市直提前告知" xfId="2770"/>
    <cellStyle name="千_NJ17-26_市直提前告知_2013年教科文科预算表" xfId="2771"/>
    <cellStyle name="千_NJ18-15_2013年" xfId="2772"/>
    <cellStyle name="千_NJ18-15_汇报姜局2.16" xfId="2773"/>
    <cellStyle name="千_NJ18-15_基金平衡表2.3" xfId="2774"/>
    <cellStyle name="千_NJ18-15_基金平衡表5.8" xfId="2775"/>
    <cellStyle name="千_NJ18-15_人大汇报5.8" xfId="2776"/>
    <cellStyle name="千_NJ18-15_市直提前告知_2013年教科文科预算表" xfId="2777"/>
    <cellStyle name="千_NJ18-15_一审汇总" xfId="2778"/>
    <cellStyle name="千_报市长" xfId="2779"/>
    <cellStyle name="千_基金平衡表5.8" xfId="2780"/>
    <cellStyle name="千_人大汇报5.8" xfId="2781"/>
    <cellStyle name="千_市直提前告知_2013年教科文科预算表" xfId="2782"/>
    <cellStyle name="千_一审汇总" xfId="2783"/>
    <cellStyle name="千_一审汇总1.27" xfId="2784"/>
    <cellStyle name="千分位[0]" xfId="2785"/>
    <cellStyle name="千位[0]" xfId="2786"/>
    <cellStyle name="千位分隔 2" xfId="2787"/>
    <cellStyle name="千位分隔[0] 3" xfId="2788"/>
    <cellStyle name="千位分隔[0] 4" xfId="2789"/>
    <cellStyle name="千位分隔[0] 6" xfId="2790"/>
    <cellStyle name="千位分季_新建 Microsoft Excel 工作表" xfId="2791"/>
    <cellStyle name="钎霖_4岿角利" xfId="2792"/>
    <cellStyle name="强调 1" xfId="2793"/>
    <cellStyle name="强调 3" xfId="2794"/>
    <cellStyle name="数字" xfId="2795"/>
    <cellStyle name="小数" xfId="2796"/>
    <cellStyle name="样式 1 2" xfId="2797"/>
    <cellStyle name="콤마_BOILER-CO1" xfId="2798"/>
    <cellStyle name="표준_0N-HANDLING " xfId="279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11\My%20Documents\&#36716;&#31227;&#25903;&#20184;\2009\Documents%20and%20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11\Documents%20and%20Settings\Owner\&#26700;&#38754;\&#21439;&#21306;&#23545;&#36134;\&#25552;&#21069;&#21578;&#30693;.&#234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\My%20Documents\&#20538;&#21153;&#25187;&#27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C01-1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第一批 (3)"/>
      <sheetName val="中央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10120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006 (2)"/>
      <sheetName val="Mp-team 1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K63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Q22" sqref="Q22"/>
    </sheetView>
  </sheetViews>
  <sheetFormatPr defaultColWidth="9" defaultRowHeight="13.5" customHeight="1"/>
  <cols>
    <col min="1" max="1" width="33.875" style="241" customWidth="1"/>
    <col min="2" max="2" width="11.375" style="241" customWidth="1"/>
    <col min="3" max="4" width="11.125" style="241" customWidth="1"/>
    <col min="5" max="5" width="30.125" style="241" customWidth="1"/>
    <col min="6" max="6" width="21" style="241" customWidth="1"/>
    <col min="7" max="7" width="10.75" style="241" customWidth="1"/>
    <col min="8" max="8" width="10.875" style="241" customWidth="1"/>
    <col min="9" max="9" width="8.75" style="241" hidden="1" customWidth="1"/>
    <col min="10" max="11" width="9" style="241" hidden="1" customWidth="1"/>
    <col min="12" max="13" width="9" style="241"/>
    <col min="14" max="14" width="14.125" style="241"/>
    <col min="15" max="16384" width="9" style="241"/>
  </cols>
  <sheetData>
    <row r="1" ht="22.5" customHeight="1" spans="1:8">
      <c r="A1" s="242" t="s">
        <v>0</v>
      </c>
      <c r="B1" s="243"/>
      <c r="C1" s="243"/>
      <c r="D1" s="243"/>
      <c r="E1" s="243"/>
      <c r="F1" s="243"/>
      <c r="G1" s="243"/>
      <c r="H1" s="243"/>
    </row>
    <row r="2" s="237" customFormat="1" ht="29.25" customHeight="1" spans="1:9">
      <c r="A2" s="244" t="s">
        <v>1</v>
      </c>
      <c r="B2" s="244"/>
      <c r="C2" s="244"/>
      <c r="D2" s="244"/>
      <c r="E2" s="244"/>
      <c r="F2" s="244"/>
      <c r="G2" s="244"/>
      <c r="H2" s="244"/>
      <c r="I2" s="255"/>
    </row>
    <row r="3" s="238" customFormat="1" ht="21.75" customHeight="1" spans="1:9">
      <c r="A3" s="245"/>
      <c r="B3" s="246"/>
      <c r="C3" s="246"/>
      <c r="D3" s="246"/>
      <c r="E3" s="246"/>
      <c r="F3" s="246"/>
      <c r="G3" s="246"/>
      <c r="H3" s="247" t="s">
        <v>2</v>
      </c>
      <c r="I3" s="256"/>
    </row>
    <row r="4" ht="36" customHeight="1" spans="1:11">
      <c r="A4" s="128" t="s">
        <v>3</v>
      </c>
      <c r="B4" s="129" t="s">
        <v>4</v>
      </c>
      <c r="C4" s="129" t="s">
        <v>5</v>
      </c>
      <c r="D4" s="129" t="s">
        <v>6</v>
      </c>
      <c r="E4" s="132" t="s">
        <v>7</v>
      </c>
      <c r="F4" s="129" t="s">
        <v>4</v>
      </c>
      <c r="G4" s="129" t="s">
        <v>5</v>
      </c>
      <c r="H4" s="129" t="s">
        <v>6</v>
      </c>
      <c r="I4" s="129" t="s">
        <v>8</v>
      </c>
      <c r="J4" s="129" t="s">
        <v>9</v>
      </c>
      <c r="K4" s="129" t="s">
        <v>10</v>
      </c>
    </row>
    <row r="5" ht="24" customHeight="1" spans="1:9">
      <c r="A5" s="128" t="s">
        <v>11</v>
      </c>
      <c r="B5" s="248">
        <f>B6+B25+B31</f>
        <v>159450</v>
      </c>
      <c r="C5" s="248">
        <f>C6+C25+C31</f>
        <v>146487</v>
      </c>
      <c r="D5" s="72">
        <f t="shared" ref="D5:D9" si="0">+C5-B5</f>
        <v>-12963</v>
      </c>
      <c r="E5" s="132" t="s">
        <v>12</v>
      </c>
      <c r="F5" s="248">
        <f>F6+F25+F31</f>
        <v>159450</v>
      </c>
      <c r="G5" s="248">
        <f>G6+G25+G31</f>
        <v>146487</v>
      </c>
      <c r="H5" s="248">
        <f t="shared" ref="H5:H22" si="1">G5-F5</f>
        <v>-12963</v>
      </c>
      <c r="I5" s="257"/>
    </row>
    <row r="6" s="239" customFormat="1" ht="24" customHeight="1" spans="1:9">
      <c r="A6" s="131" t="s">
        <v>13</v>
      </c>
      <c r="B6" s="249">
        <f>B7+B11</f>
        <v>94364</v>
      </c>
      <c r="C6" s="249">
        <f>C7+C11</f>
        <v>70749</v>
      </c>
      <c r="D6" s="72">
        <f t="shared" si="0"/>
        <v>-23615</v>
      </c>
      <c r="E6" s="250" t="s">
        <v>14</v>
      </c>
      <c r="F6" s="249">
        <f>F7+F15</f>
        <v>94364</v>
      </c>
      <c r="G6" s="249">
        <f>G7+G15</f>
        <v>70749</v>
      </c>
      <c r="H6" s="248">
        <f t="shared" si="1"/>
        <v>-23615</v>
      </c>
      <c r="I6" s="257"/>
    </row>
    <row r="7" s="239" customFormat="1" ht="24" customHeight="1" spans="1:8">
      <c r="A7" s="131" t="s">
        <v>15</v>
      </c>
      <c r="B7" s="249">
        <f>SUM(B8:B10)</f>
        <v>67491</v>
      </c>
      <c r="C7" s="249">
        <f>SUM(C8:C10)</f>
        <v>63500</v>
      </c>
      <c r="D7" s="72">
        <f t="shared" si="0"/>
        <v>-3991</v>
      </c>
      <c r="E7" s="250" t="s">
        <v>16</v>
      </c>
      <c r="F7" s="249">
        <f>SUM(F8:F14)</f>
        <v>54951</v>
      </c>
      <c r="G7" s="249">
        <f>SUM(G8:G14)</f>
        <v>50001</v>
      </c>
      <c r="H7" s="248">
        <f t="shared" si="1"/>
        <v>-4950</v>
      </c>
    </row>
    <row r="8" ht="24" customHeight="1" spans="1:9">
      <c r="A8" s="133" t="s">
        <v>17</v>
      </c>
      <c r="B8" s="249">
        <v>63708</v>
      </c>
      <c r="C8" s="249">
        <v>50626</v>
      </c>
      <c r="D8" s="72">
        <f t="shared" si="0"/>
        <v>-13082</v>
      </c>
      <c r="E8" s="251" t="s">
        <v>18</v>
      </c>
      <c r="F8" s="249">
        <v>13285</v>
      </c>
      <c r="G8" s="249">
        <v>13985</v>
      </c>
      <c r="H8" s="248">
        <f t="shared" si="1"/>
        <v>700</v>
      </c>
      <c r="I8" s="257"/>
    </row>
    <row r="9" ht="24" customHeight="1" spans="1:9">
      <c r="A9" s="133" t="s">
        <v>19</v>
      </c>
      <c r="B9" s="249">
        <v>3783</v>
      </c>
      <c r="C9" s="249">
        <v>12874</v>
      </c>
      <c r="D9" s="72">
        <f t="shared" si="0"/>
        <v>9091</v>
      </c>
      <c r="E9" s="251" t="s">
        <v>20</v>
      </c>
      <c r="F9" s="249">
        <v>197</v>
      </c>
      <c r="G9" s="249">
        <v>202</v>
      </c>
      <c r="H9" s="248">
        <f t="shared" si="1"/>
        <v>5</v>
      </c>
      <c r="I9" s="257"/>
    </row>
    <row r="10" ht="24" customHeight="1" spans="1:9">
      <c r="A10" s="133"/>
      <c r="B10" s="249"/>
      <c r="C10" s="249"/>
      <c r="D10" s="72"/>
      <c r="E10" s="251" t="s">
        <v>21</v>
      </c>
      <c r="F10" s="249">
        <v>292</v>
      </c>
      <c r="G10" s="249">
        <v>303</v>
      </c>
      <c r="H10" s="248">
        <f t="shared" si="1"/>
        <v>11</v>
      </c>
      <c r="I10" s="257"/>
    </row>
    <row r="11" ht="24" customHeight="1" spans="1:9">
      <c r="A11" s="131" t="s">
        <v>22</v>
      </c>
      <c r="B11" s="252">
        <f>SUM(B12,B16,B19,B20,B23,B24)</f>
        <v>26873</v>
      </c>
      <c r="C11" s="252">
        <f>SUM(C12,C16,C19,C20,C23,C24)</f>
        <v>7249</v>
      </c>
      <c r="D11" s="252">
        <f>SUM(D12,D16,D19,D20,D23,D24)</f>
        <v>-19624</v>
      </c>
      <c r="E11" s="251" t="s">
        <v>23</v>
      </c>
      <c r="F11" s="249">
        <v>36942</v>
      </c>
      <c r="G11" s="249">
        <v>31802</v>
      </c>
      <c r="H11" s="248">
        <f t="shared" si="1"/>
        <v>-5140</v>
      </c>
      <c r="I11" s="257"/>
    </row>
    <row r="12" ht="24" customHeight="1" spans="1:9">
      <c r="A12" s="131" t="s">
        <v>24</v>
      </c>
      <c r="B12" s="68">
        <f>SUM(B13:B15)</f>
        <v>26873</v>
      </c>
      <c r="C12" s="68">
        <f>SUM(C13:C15)</f>
        <v>7249</v>
      </c>
      <c r="D12" s="72">
        <f t="shared" ref="D12:D30" si="2">+C12-B12</f>
        <v>-19624</v>
      </c>
      <c r="E12" s="68" t="s">
        <v>25</v>
      </c>
      <c r="F12" s="249">
        <v>1000</v>
      </c>
      <c r="G12" s="249">
        <v>1000</v>
      </c>
      <c r="H12" s="248">
        <f t="shared" si="1"/>
        <v>0</v>
      </c>
      <c r="I12" s="257"/>
    </row>
    <row r="13" ht="24" customHeight="1" spans="1:9">
      <c r="A13" s="131" t="s">
        <v>26</v>
      </c>
      <c r="B13" s="68">
        <v>23192</v>
      </c>
      <c r="C13" s="68">
        <v>4094</v>
      </c>
      <c r="D13" s="72">
        <f t="shared" si="2"/>
        <v>-19098</v>
      </c>
      <c r="E13" s="250" t="s">
        <v>27</v>
      </c>
      <c r="F13" s="249"/>
      <c r="G13" s="249"/>
      <c r="H13" s="248">
        <f t="shared" si="1"/>
        <v>0</v>
      </c>
      <c r="I13" s="257"/>
    </row>
    <row r="14" ht="24" customHeight="1" spans="1:9">
      <c r="A14" s="67" t="s">
        <v>28</v>
      </c>
      <c r="B14" s="68">
        <v>446</v>
      </c>
      <c r="C14" s="68">
        <v>446</v>
      </c>
      <c r="D14" s="72">
        <f t="shared" si="2"/>
        <v>0</v>
      </c>
      <c r="E14" s="250" t="s">
        <v>29</v>
      </c>
      <c r="F14" s="249">
        <v>3235</v>
      </c>
      <c r="G14" s="249">
        <v>2709</v>
      </c>
      <c r="H14" s="248">
        <f t="shared" si="1"/>
        <v>-526</v>
      </c>
      <c r="I14" s="257"/>
    </row>
    <row r="15" ht="24" customHeight="1" spans="1:9">
      <c r="A15" s="67" t="s">
        <v>30</v>
      </c>
      <c r="B15" s="68">
        <v>3235</v>
      </c>
      <c r="C15" s="68">
        <v>2709</v>
      </c>
      <c r="D15" s="72">
        <f t="shared" si="2"/>
        <v>-526</v>
      </c>
      <c r="E15" s="69" t="s">
        <v>31</v>
      </c>
      <c r="F15" s="69">
        <f>+F16+F20+F23+F24</f>
        <v>39413</v>
      </c>
      <c r="G15" s="69">
        <f>+G16+G20+G23+G24</f>
        <v>20748</v>
      </c>
      <c r="H15" s="248">
        <f t="shared" si="1"/>
        <v>-18665</v>
      </c>
      <c r="I15" s="257"/>
    </row>
    <row r="16" ht="24" customHeight="1" spans="1:9">
      <c r="A16" s="250" t="s">
        <v>32</v>
      </c>
      <c r="B16" s="68">
        <f>SUM(B17:B18)</f>
        <v>0</v>
      </c>
      <c r="C16" s="68">
        <f>SUM(C17:C18)</f>
        <v>0</v>
      </c>
      <c r="D16" s="72">
        <f t="shared" si="2"/>
        <v>0</v>
      </c>
      <c r="E16" s="69" t="s">
        <v>33</v>
      </c>
      <c r="F16" s="69">
        <f>+F17+F18+F19</f>
        <v>25326</v>
      </c>
      <c r="G16" s="69">
        <f>SUM(G17:G19)</f>
        <v>20748</v>
      </c>
      <c r="H16" s="248">
        <f t="shared" si="1"/>
        <v>-4578</v>
      </c>
      <c r="I16" s="257"/>
    </row>
    <row r="17" ht="24" customHeight="1" spans="1:9">
      <c r="A17" s="250" t="s">
        <v>34</v>
      </c>
      <c r="B17" s="68"/>
      <c r="C17" s="249"/>
      <c r="D17" s="72">
        <f t="shared" si="2"/>
        <v>0</v>
      </c>
      <c r="E17" s="69" t="s">
        <v>35</v>
      </c>
      <c r="F17" s="253">
        <v>8523</v>
      </c>
      <c r="G17" s="253">
        <v>3893</v>
      </c>
      <c r="H17" s="248">
        <f t="shared" si="1"/>
        <v>-4630</v>
      </c>
      <c r="I17" s="257"/>
    </row>
    <row r="18" ht="24" customHeight="1" spans="1:9">
      <c r="A18" s="68" t="s">
        <v>36</v>
      </c>
      <c r="B18" s="68"/>
      <c r="C18" s="68"/>
      <c r="D18" s="72">
        <f t="shared" si="2"/>
        <v>0</v>
      </c>
      <c r="E18" s="69" t="s">
        <v>37</v>
      </c>
      <c r="F18" s="253">
        <v>394</v>
      </c>
      <c r="G18" s="253">
        <v>394</v>
      </c>
      <c r="H18" s="248">
        <f t="shared" si="1"/>
        <v>0</v>
      </c>
      <c r="I18" s="257"/>
    </row>
    <row r="19" ht="24" customHeight="1" spans="1:9">
      <c r="A19" s="254" t="s">
        <v>38</v>
      </c>
      <c r="B19" s="68"/>
      <c r="C19" s="69"/>
      <c r="D19" s="72">
        <f t="shared" si="2"/>
        <v>0</v>
      </c>
      <c r="E19" s="69" t="s">
        <v>39</v>
      </c>
      <c r="F19" s="253">
        <v>16409</v>
      </c>
      <c r="G19" s="253">
        <v>16461</v>
      </c>
      <c r="H19" s="248">
        <f t="shared" si="1"/>
        <v>52</v>
      </c>
      <c r="I19" s="257"/>
    </row>
    <row r="20" ht="24" customHeight="1" spans="1:9">
      <c r="A20" s="67" t="s">
        <v>40</v>
      </c>
      <c r="B20" s="68">
        <f>SUM(B21:B22)</f>
        <v>0</v>
      </c>
      <c r="C20" s="68"/>
      <c r="D20" s="72">
        <f t="shared" si="2"/>
        <v>0</v>
      </c>
      <c r="E20" s="69" t="s">
        <v>41</v>
      </c>
      <c r="F20" s="69">
        <f>+F21+F22</f>
        <v>0</v>
      </c>
      <c r="G20" s="68">
        <f>SUM(G21:G22)</f>
        <v>0</v>
      </c>
      <c r="H20" s="248">
        <f t="shared" si="1"/>
        <v>0</v>
      </c>
      <c r="I20" s="257"/>
    </row>
    <row r="21" ht="24" customHeight="1" spans="1:9">
      <c r="A21" s="67" t="s">
        <v>42</v>
      </c>
      <c r="B21" s="67"/>
      <c r="C21" s="68"/>
      <c r="D21" s="72">
        <f t="shared" si="2"/>
        <v>0</v>
      </c>
      <c r="E21" s="69" t="s">
        <v>43</v>
      </c>
      <c r="F21" s="68"/>
      <c r="G21" s="68"/>
      <c r="H21" s="248">
        <f t="shared" si="1"/>
        <v>0</v>
      </c>
      <c r="I21" s="257"/>
    </row>
    <row r="22" ht="24" customHeight="1" spans="1:9">
      <c r="A22" s="67" t="s">
        <v>44</v>
      </c>
      <c r="B22" s="68"/>
      <c r="C22" s="68"/>
      <c r="D22" s="72">
        <f t="shared" si="2"/>
        <v>0</v>
      </c>
      <c r="E22" s="69" t="s">
        <v>45</v>
      </c>
      <c r="F22" s="68"/>
      <c r="G22" s="68"/>
      <c r="H22" s="248">
        <f t="shared" si="1"/>
        <v>0</v>
      </c>
      <c r="I22" s="257"/>
    </row>
    <row r="23" ht="24" customHeight="1" spans="1:9">
      <c r="A23" s="67" t="s">
        <v>46</v>
      </c>
      <c r="B23" s="68"/>
      <c r="C23" s="68"/>
      <c r="D23" s="72">
        <f t="shared" si="2"/>
        <v>0</v>
      </c>
      <c r="E23" s="69" t="s">
        <v>47</v>
      </c>
      <c r="F23" s="68"/>
      <c r="G23" s="69"/>
      <c r="H23" s="248">
        <f t="shared" ref="H23:H36" si="3">G23-F23</f>
        <v>0</v>
      </c>
      <c r="I23" s="257"/>
    </row>
    <row r="24" ht="24" customHeight="1" spans="1:9">
      <c r="A24" s="67" t="s">
        <v>48</v>
      </c>
      <c r="B24" s="68"/>
      <c r="C24" s="68"/>
      <c r="D24" s="72">
        <f t="shared" si="2"/>
        <v>0</v>
      </c>
      <c r="E24" s="67" t="s">
        <v>49</v>
      </c>
      <c r="F24" s="69">
        <v>14087</v>
      </c>
      <c r="G24" s="69"/>
      <c r="H24" s="248">
        <f t="shared" si="3"/>
        <v>-14087</v>
      </c>
      <c r="I24" s="257"/>
    </row>
    <row r="25" s="239" customFormat="1" ht="24" customHeight="1" spans="1:9">
      <c r="A25" s="67" t="s">
        <v>50</v>
      </c>
      <c r="B25" s="68">
        <f>SUM(B26:B30)</f>
        <v>65086</v>
      </c>
      <c r="C25" s="68">
        <f>SUM(C26:C30)</f>
        <v>75738</v>
      </c>
      <c r="D25" s="72">
        <f t="shared" si="2"/>
        <v>10652</v>
      </c>
      <c r="E25" s="68" t="s">
        <v>51</v>
      </c>
      <c r="F25" s="69">
        <f>SUM(F26:F298)</f>
        <v>65086</v>
      </c>
      <c r="G25" s="69">
        <f>SUM(G26:G298)</f>
        <v>75738</v>
      </c>
      <c r="H25" s="248">
        <f t="shared" si="3"/>
        <v>10652</v>
      </c>
      <c r="I25" s="257"/>
    </row>
    <row r="26" s="239" customFormat="1" ht="24" customHeight="1" spans="1:9">
      <c r="A26" s="67" t="s">
        <v>52</v>
      </c>
      <c r="B26" s="69">
        <v>65086</v>
      </c>
      <c r="C26" s="69">
        <v>75456</v>
      </c>
      <c r="D26" s="72">
        <f t="shared" si="2"/>
        <v>10370</v>
      </c>
      <c r="E26" s="67" t="s">
        <v>53</v>
      </c>
      <c r="F26" s="69">
        <v>63335</v>
      </c>
      <c r="G26" s="69">
        <v>62124</v>
      </c>
      <c r="H26" s="248">
        <f t="shared" si="3"/>
        <v>-1211</v>
      </c>
      <c r="I26" s="257"/>
    </row>
    <row r="27" s="239" customFormat="1" ht="24" customHeight="1" spans="1:9">
      <c r="A27" s="67" t="s">
        <v>54</v>
      </c>
      <c r="B27" s="69"/>
      <c r="C27" s="69"/>
      <c r="D27" s="72">
        <f t="shared" si="2"/>
        <v>0</v>
      </c>
      <c r="E27" s="67" t="s">
        <v>41</v>
      </c>
      <c r="F27" s="69"/>
      <c r="G27" s="69"/>
      <c r="H27" s="248">
        <f t="shared" si="3"/>
        <v>0</v>
      </c>
      <c r="I27" s="257"/>
    </row>
    <row r="28" s="239" customFormat="1" ht="24" customHeight="1" spans="1:9">
      <c r="A28" s="67" t="s">
        <v>55</v>
      </c>
      <c r="B28" s="69"/>
      <c r="C28" s="69"/>
      <c r="D28" s="72">
        <f t="shared" si="2"/>
        <v>0</v>
      </c>
      <c r="E28" s="67" t="s">
        <v>56</v>
      </c>
      <c r="F28" s="69">
        <v>1751</v>
      </c>
      <c r="G28" s="69">
        <v>13614</v>
      </c>
      <c r="H28" s="248">
        <f t="shared" si="3"/>
        <v>11863</v>
      </c>
      <c r="I28" s="257"/>
    </row>
    <row r="29" s="239" customFormat="1" ht="24" customHeight="1" spans="1:10">
      <c r="A29" s="67" t="s">
        <v>57</v>
      </c>
      <c r="B29" s="69"/>
      <c r="C29" s="69">
        <v>282</v>
      </c>
      <c r="D29" s="72">
        <f t="shared" si="2"/>
        <v>282</v>
      </c>
      <c r="E29" s="67"/>
      <c r="F29" s="69"/>
      <c r="G29" s="69"/>
      <c r="H29" s="248">
        <f t="shared" si="3"/>
        <v>0</v>
      </c>
      <c r="I29" s="257"/>
      <c r="J29" s="240"/>
    </row>
    <row r="30" s="239" customFormat="1" ht="24" customHeight="1" spans="1:10">
      <c r="A30" s="67" t="s">
        <v>58</v>
      </c>
      <c r="B30" s="69"/>
      <c r="C30" s="69"/>
      <c r="D30" s="72">
        <f t="shared" si="2"/>
        <v>0</v>
      </c>
      <c r="E30" s="67"/>
      <c r="F30" s="69"/>
      <c r="G30" s="69"/>
      <c r="H30" s="248">
        <f t="shared" si="3"/>
        <v>0</v>
      </c>
      <c r="I30" s="257"/>
      <c r="J30" s="240"/>
    </row>
    <row r="31" s="240" customFormat="1" ht="24" customHeight="1" spans="1:9">
      <c r="A31" s="67" t="s">
        <v>59</v>
      </c>
      <c r="B31" s="68">
        <f>B32+B37</f>
        <v>0</v>
      </c>
      <c r="C31" s="68">
        <f>C32+C37</f>
        <v>0</v>
      </c>
      <c r="D31" s="68">
        <f t="shared" ref="D31:D37" si="4">C31-B31</f>
        <v>0</v>
      </c>
      <c r="E31" s="68" t="s">
        <v>60</v>
      </c>
      <c r="F31" s="68">
        <f>SUM(F32:F36)</f>
        <v>0</v>
      </c>
      <c r="G31" s="68">
        <f>SUM(G32:G36)</f>
        <v>0</v>
      </c>
      <c r="H31" s="248">
        <f t="shared" si="3"/>
        <v>0</v>
      </c>
      <c r="I31" s="257"/>
    </row>
    <row r="32" s="240" customFormat="1" ht="24" customHeight="1" spans="1:10">
      <c r="A32" s="67" t="s">
        <v>61</v>
      </c>
      <c r="B32" s="68">
        <f>SUM(B33:B36)</f>
        <v>0</v>
      </c>
      <c r="C32" s="68">
        <f>SUM(C33:C36)</f>
        <v>0</v>
      </c>
      <c r="D32" s="68">
        <f t="shared" si="4"/>
        <v>0</v>
      </c>
      <c r="E32" s="67" t="s">
        <v>62</v>
      </c>
      <c r="F32" s="69"/>
      <c r="G32" s="69"/>
      <c r="H32" s="248">
        <f t="shared" si="3"/>
        <v>0</v>
      </c>
      <c r="I32" s="257"/>
      <c r="J32" s="239"/>
    </row>
    <row r="33" s="239" customFormat="1" ht="24" customHeight="1" spans="1:9">
      <c r="A33" s="67" t="s">
        <v>63</v>
      </c>
      <c r="B33" s="69"/>
      <c r="C33" s="69"/>
      <c r="D33" s="68">
        <f t="shared" si="4"/>
        <v>0</v>
      </c>
      <c r="E33" s="67" t="s">
        <v>64</v>
      </c>
      <c r="F33" s="70"/>
      <c r="G33" s="69"/>
      <c r="H33" s="248">
        <f t="shared" si="3"/>
        <v>0</v>
      </c>
      <c r="I33" s="257"/>
    </row>
    <row r="34" s="239" customFormat="1" ht="24" customHeight="1" spans="1:9">
      <c r="A34" s="67" t="s">
        <v>65</v>
      </c>
      <c r="B34" s="69"/>
      <c r="C34" s="69"/>
      <c r="D34" s="68">
        <f t="shared" si="4"/>
        <v>0</v>
      </c>
      <c r="E34" s="67" t="s">
        <v>66</v>
      </c>
      <c r="F34" s="69"/>
      <c r="G34" s="69"/>
      <c r="H34" s="248">
        <f t="shared" si="3"/>
        <v>0</v>
      </c>
      <c r="I34" s="257"/>
    </row>
    <row r="35" s="239" customFormat="1" ht="24" customHeight="1" spans="1:9">
      <c r="A35" s="67" t="s">
        <v>67</v>
      </c>
      <c r="B35" s="69"/>
      <c r="C35" s="69"/>
      <c r="D35" s="68">
        <f t="shared" si="4"/>
        <v>0</v>
      </c>
      <c r="E35" s="67" t="s">
        <v>68</v>
      </c>
      <c r="F35" s="69"/>
      <c r="G35" s="69"/>
      <c r="H35" s="248">
        <f t="shared" si="3"/>
        <v>0</v>
      </c>
      <c r="I35" s="257"/>
    </row>
    <row r="36" s="239" customFormat="1" ht="24" customHeight="1" spans="1:9">
      <c r="A36" s="67" t="s">
        <v>69</v>
      </c>
      <c r="B36" s="69"/>
      <c r="C36" s="69"/>
      <c r="D36" s="68">
        <f t="shared" si="4"/>
        <v>0</v>
      </c>
      <c r="E36" s="67" t="s">
        <v>70</v>
      </c>
      <c r="F36" s="69"/>
      <c r="G36" s="69"/>
      <c r="H36" s="248">
        <f t="shared" si="3"/>
        <v>0</v>
      </c>
      <c r="I36" s="257"/>
    </row>
    <row r="37" ht="24" customHeight="1" spans="1:9">
      <c r="A37" s="67" t="s">
        <v>71</v>
      </c>
      <c r="B37" s="70"/>
      <c r="C37" s="69"/>
      <c r="D37" s="68">
        <f t="shared" si="4"/>
        <v>0</v>
      </c>
      <c r="E37" s="70"/>
      <c r="F37" s="70"/>
      <c r="G37" s="70"/>
      <c r="H37" s="248">
        <f>F37-G37</f>
        <v>0</v>
      </c>
      <c r="I37" s="257"/>
    </row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 spans="10:10">
      <c r="J45" s="239"/>
    </row>
    <row r="46" s="239" customFormat="1" ht="18.75" customHeight="1" spans="1:10">
      <c r="A46" s="241"/>
      <c r="B46" s="241"/>
      <c r="C46" s="241"/>
      <c r="D46" s="241"/>
      <c r="E46" s="241"/>
      <c r="F46" s="241"/>
      <c r="G46" s="241"/>
      <c r="H46" s="241"/>
      <c r="I46" s="241"/>
      <c r="J46" s="241"/>
    </row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 spans="10:10">
      <c r="J60" s="239"/>
    </row>
    <row r="61" s="239" customFormat="1" ht="18.75" customHeight="1" spans="1:10">
      <c r="A61" s="241"/>
      <c r="B61" s="241"/>
      <c r="C61" s="241"/>
      <c r="D61" s="241"/>
      <c r="E61" s="241"/>
      <c r="F61" s="241"/>
      <c r="G61" s="241"/>
      <c r="H61" s="241"/>
      <c r="I61" s="241"/>
      <c r="J61" s="241"/>
    </row>
    <row r="62" ht="18.75" customHeight="1"/>
    <row r="63" ht="18.75" customHeight="1"/>
  </sheetData>
  <mergeCells count="1">
    <mergeCell ref="A2:H2"/>
  </mergeCells>
  <printOptions horizontalCentered="1"/>
  <pageMargins left="0.707638888888889" right="0.707638888888889" top="0.747916666666667" bottom="0.747916666666667" header="0.313888888888889" footer="0.313888888888889"/>
  <pageSetup paperSize="9" scale="90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6"/>
  <sheetViews>
    <sheetView topLeftCell="B1" workbookViewId="0">
      <selection activeCell="D15" sqref="D13:D15"/>
    </sheetView>
  </sheetViews>
  <sheetFormatPr defaultColWidth="9" defaultRowHeight="15.75" outlineLevelCol="4"/>
  <cols>
    <col min="1" max="1" width="20.5" style="106" hidden="1" customWidth="1"/>
    <col min="2" max="2" width="60.25" style="106" customWidth="1"/>
    <col min="3" max="3" width="18" style="107" customWidth="1"/>
    <col min="4" max="4" width="22.5" style="106" customWidth="1"/>
    <col min="5" max="5" width="27.875" style="106" customWidth="1"/>
    <col min="6" max="16384" width="9" style="106"/>
  </cols>
  <sheetData>
    <row r="1" ht="24.75" customHeight="1" spans="2:2">
      <c r="B1" s="108"/>
    </row>
    <row r="2" ht="30.75" customHeight="1" spans="1:5">
      <c r="A2" s="109"/>
      <c r="B2" s="110" t="s">
        <v>1468</v>
      </c>
      <c r="C2" s="110"/>
      <c r="D2" s="110"/>
      <c r="E2" s="110"/>
    </row>
    <row r="3" ht="16.5" customHeight="1" spans="1:5">
      <c r="A3" s="111"/>
      <c r="B3" s="111"/>
      <c r="C3" s="112"/>
      <c r="D3" s="111"/>
      <c r="E3" s="113" t="s">
        <v>2</v>
      </c>
    </row>
    <row r="4" ht="32.25" customHeight="1" spans="1:5">
      <c r="A4" s="114" t="s">
        <v>1469</v>
      </c>
      <c r="B4" s="115" t="s">
        <v>1470</v>
      </c>
      <c r="C4" s="115" t="s">
        <v>1471</v>
      </c>
      <c r="D4" s="116" t="s">
        <v>1472</v>
      </c>
      <c r="E4" s="115" t="s">
        <v>1473</v>
      </c>
    </row>
    <row r="5" ht="23.25" customHeight="1" spans="1:5">
      <c r="A5" s="117"/>
      <c r="B5" s="118" t="s">
        <v>76</v>
      </c>
      <c r="C5" s="118"/>
      <c r="D5" s="119">
        <f>SUM(D6:D16)</f>
        <v>2709</v>
      </c>
      <c r="E5" s="120"/>
    </row>
    <row r="6" s="104" customFormat="1" ht="26.25" customHeight="1" spans="2:5">
      <c r="B6" s="121" t="s">
        <v>1474</v>
      </c>
      <c r="C6" s="122">
        <v>2150805</v>
      </c>
      <c r="D6" s="123">
        <v>196</v>
      </c>
      <c r="E6" s="124" t="s">
        <v>1475</v>
      </c>
    </row>
    <row r="7" s="104" customFormat="1" ht="26.25" customHeight="1" spans="2:5">
      <c r="B7" s="125" t="s">
        <v>1476</v>
      </c>
      <c r="C7" s="122">
        <v>20819</v>
      </c>
      <c r="D7" s="126">
        <v>86</v>
      </c>
      <c r="E7" s="127" t="s">
        <v>1477</v>
      </c>
    </row>
    <row r="8" s="104" customFormat="1" ht="26.25" customHeight="1" spans="2:5">
      <c r="B8" s="125" t="s">
        <v>1478</v>
      </c>
      <c r="C8" s="122">
        <v>2080903</v>
      </c>
      <c r="D8" s="126">
        <v>5</v>
      </c>
      <c r="E8" s="127" t="s">
        <v>1479</v>
      </c>
    </row>
    <row r="9" s="104" customFormat="1" ht="26.25" customHeight="1" spans="2:5">
      <c r="B9" s="125" t="s">
        <v>1480</v>
      </c>
      <c r="C9" s="122">
        <v>2080899</v>
      </c>
      <c r="D9" s="126">
        <v>106</v>
      </c>
      <c r="E9" s="127" t="s">
        <v>1481</v>
      </c>
    </row>
    <row r="10" s="104" customFormat="1" ht="26.25" customHeight="1" spans="2:5">
      <c r="B10" s="125" t="s">
        <v>1482</v>
      </c>
      <c r="C10" s="122">
        <v>2080799</v>
      </c>
      <c r="D10" s="126">
        <v>42</v>
      </c>
      <c r="E10" s="127" t="s">
        <v>1483</v>
      </c>
    </row>
    <row r="11" s="104" customFormat="1" ht="26.25" customHeight="1" spans="2:5">
      <c r="B11" s="125" t="s">
        <v>1484</v>
      </c>
      <c r="C11" s="122">
        <v>2101301</v>
      </c>
      <c r="D11" s="126">
        <v>6</v>
      </c>
      <c r="E11" s="127" t="s">
        <v>1485</v>
      </c>
    </row>
    <row r="12" s="104" customFormat="1" ht="26.25" customHeight="1" spans="2:5">
      <c r="B12" s="125" t="s">
        <v>1486</v>
      </c>
      <c r="C12" s="122">
        <v>2101301</v>
      </c>
      <c r="D12" s="126">
        <v>1</v>
      </c>
      <c r="E12" s="127" t="s">
        <v>1487</v>
      </c>
    </row>
    <row r="13" s="104" customFormat="1" ht="26.25" customHeight="1" spans="2:5">
      <c r="B13" s="125" t="s">
        <v>1488</v>
      </c>
      <c r="C13" s="122">
        <v>2050202</v>
      </c>
      <c r="D13" s="126">
        <v>2</v>
      </c>
      <c r="E13" s="127" t="s">
        <v>1489</v>
      </c>
    </row>
    <row r="14" s="104" customFormat="1" ht="26.25" customHeight="1" spans="2:5">
      <c r="B14" s="125" t="s">
        <v>1490</v>
      </c>
      <c r="C14" s="122">
        <v>2050202</v>
      </c>
      <c r="D14" s="126">
        <v>2260</v>
      </c>
      <c r="E14" s="127" t="s">
        <v>1491</v>
      </c>
    </row>
    <row r="15" s="105" customFormat="1" ht="32.1" customHeight="1" spans="2:5">
      <c r="B15" s="125" t="s">
        <v>1492</v>
      </c>
      <c r="C15" s="122">
        <v>2050202</v>
      </c>
      <c r="D15" s="126">
        <v>2</v>
      </c>
      <c r="E15" s="127" t="s">
        <v>1489</v>
      </c>
    </row>
    <row r="16" s="105" customFormat="1" ht="32.1" customHeight="1" spans="2:5">
      <c r="B16" s="125" t="s">
        <v>1493</v>
      </c>
      <c r="C16" s="122">
        <v>2050202</v>
      </c>
      <c r="D16" s="126">
        <v>3</v>
      </c>
      <c r="E16" s="127" t="s">
        <v>1494</v>
      </c>
    </row>
  </sheetData>
  <autoFilter ref="A5:E16">
    <extLst/>
  </autoFilter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5" fitToWidth="0" fitToHeight="0" orientation="landscape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6" sqref="F6"/>
    </sheetView>
  </sheetViews>
  <sheetFormatPr defaultColWidth="9" defaultRowHeight="14.25" outlineLevelRow="7"/>
  <cols>
    <col min="1" max="1" width="21.125" style="74" customWidth="1"/>
    <col min="2" max="2" width="6.125" style="74" customWidth="1"/>
    <col min="3" max="3" width="6.375" style="74" customWidth="1"/>
    <col min="4" max="4" width="6.25" style="74" customWidth="1"/>
    <col min="5" max="5" width="7.25" style="74" customWidth="1"/>
    <col min="6" max="6" width="7.375" style="74" customWidth="1"/>
    <col min="7" max="7" width="43.25" style="41" customWidth="1"/>
    <col min="8" max="8" width="6.375" style="74" customWidth="1"/>
    <col min="9" max="9" width="8" style="74" customWidth="1"/>
    <col min="10" max="10" width="5.625" style="74" customWidth="1"/>
    <col min="11" max="11" width="7" style="74" customWidth="1"/>
    <col min="12" max="16384" width="9" style="74"/>
  </cols>
  <sheetData>
    <row r="1" ht="21.75" customHeight="1" spans="1:11">
      <c r="A1" s="75" t="s">
        <v>1495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ht="17.25" customHeight="1" spans="1:11">
      <c r="A2" s="76"/>
      <c r="B2" s="77"/>
      <c r="C2" s="76"/>
      <c r="D2" s="78"/>
      <c r="E2" s="79"/>
      <c r="F2" s="79"/>
      <c r="G2" s="79"/>
      <c r="H2" s="80"/>
      <c r="I2" s="99" t="s">
        <v>1496</v>
      </c>
      <c r="J2" s="99"/>
      <c r="K2" s="99"/>
    </row>
    <row r="3" ht="19.5" customHeight="1" spans="1:11">
      <c r="A3" s="81" t="s">
        <v>1497</v>
      </c>
      <c r="B3" s="82" t="s">
        <v>1498</v>
      </c>
      <c r="C3" s="83" t="s">
        <v>1499</v>
      </c>
      <c r="D3" s="84"/>
      <c r="E3" s="84"/>
      <c r="F3" s="85"/>
      <c r="G3" s="86" t="s">
        <v>1500</v>
      </c>
      <c r="H3" s="87" t="s">
        <v>1501</v>
      </c>
      <c r="I3" s="100" t="s">
        <v>1502</v>
      </c>
      <c r="J3" s="82" t="s">
        <v>1503</v>
      </c>
      <c r="K3" s="101" t="s">
        <v>1504</v>
      </c>
    </row>
    <row r="4" ht="34.5" customHeight="1" spans="1:11">
      <c r="A4" s="88"/>
      <c r="B4" s="82"/>
      <c r="C4" s="82" t="s">
        <v>1505</v>
      </c>
      <c r="D4" s="82" t="s">
        <v>1506</v>
      </c>
      <c r="E4" s="82" t="s">
        <v>1507</v>
      </c>
      <c r="F4" s="82" t="s">
        <v>1508</v>
      </c>
      <c r="G4" s="86"/>
      <c r="H4" s="89"/>
      <c r="I4" s="102"/>
      <c r="J4" s="82"/>
      <c r="K4" s="103"/>
    </row>
    <row r="5" ht="24" customHeight="1" spans="1:11">
      <c r="A5" s="90" t="s">
        <v>1509</v>
      </c>
      <c r="B5" s="91">
        <v>15684</v>
      </c>
      <c r="C5" s="92">
        <f>D5+E5+F5</f>
        <v>75738</v>
      </c>
      <c r="D5" s="92">
        <v>75456</v>
      </c>
      <c r="E5" s="93"/>
      <c r="F5" s="93">
        <v>282</v>
      </c>
      <c r="G5" s="94" t="s">
        <v>1178</v>
      </c>
      <c r="H5" s="93">
        <f>I5+K5</f>
        <v>75738</v>
      </c>
      <c r="I5" s="92">
        <v>62124</v>
      </c>
      <c r="J5" s="92"/>
      <c r="K5" s="92">
        <v>13614</v>
      </c>
    </row>
    <row r="6" ht="17.25" customHeight="1" spans="1:11">
      <c r="A6" s="95"/>
      <c r="B6" s="91"/>
      <c r="C6" s="92"/>
      <c r="D6" s="93"/>
      <c r="E6" s="93"/>
      <c r="F6" s="93"/>
      <c r="G6" s="95" t="s">
        <v>1510</v>
      </c>
      <c r="H6" s="93">
        <f t="shared" ref="H5:H7" si="0">I6+K6</f>
        <v>75738</v>
      </c>
      <c r="I6" s="92">
        <v>62124</v>
      </c>
      <c r="J6" s="92"/>
      <c r="K6" s="92">
        <v>13614</v>
      </c>
    </row>
    <row r="7" s="73" customFormat="1" ht="26.25" customHeight="1" spans="1:11">
      <c r="A7" s="96" t="s">
        <v>1511</v>
      </c>
      <c r="B7" s="97">
        <v>15632</v>
      </c>
      <c r="C7" s="92">
        <f>D7+E7+F7</f>
        <v>75738</v>
      </c>
      <c r="D7" s="92">
        <v>75456</v>
      </c>
      <c r="E7" s="92"/>
      <c r="F7" s="92">
        <v>282</v>
      </c>
      <c r="G7" s="96" t="s">
        <v>1512</v>
      </c>
      <c r="H7" s="93">
        <f t="shared" si="0"/>
        <v>75738</v>
      </c>
      <c r="I7" s="92">
        <v>62124</v>
      </c>
      <c r="J7" s="92"/>
      <c r="K7" s="92">
        <v>13614</v>
      </c>
    </row>
    <row r="8" spans="3:6">
      <c r="C8" s="98"/>
      <c r="D8" s="98"/>
      <c r="E8" s="98"/>
      <c r="F8" s="98"/>
    </row>
  </sheetData>
  <mergeCells count="11">
    <mergeCell ref="A1:K1"/>
    <mergeCell ref="D2:G2"/>
    <mergeCell ref="I2:K2"/>
    <mergeCell ref="C3:F3"/>
    <mergeCell ref="A3:A4"/>
    <mergeCell ref="B3:B4"/>
    <mergeCell ref="G3:G4"/>
    <mergeCell ref="H3:H4"/>
    <mergeCell ref="I3:I4"/>
    <mergeCell ref="J3:J4"/>
    <mergeCell ref="K3:K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25" sqref="K25"/>
    </sheetView>
  </sheetViews>
  <sheetFormatPr defaultColWidth="9" defaultRowHeight="14.25" outlineLevelRow="7"/>
  <cols>
    <col min="1" max="1" width="21.125" style="74" customWidth="1"/>
    <col min="2" max="2" width="6.125" style="74" customWidth="1"/>
    <col min="3" max="3" width="6.375" style="74" customWidth="1"/>
    <col min="4" max="4" width="6.25" style="74" customWidth="1"/>
    <col min="5" max="5" width="7.25" style="74" customWidth="1"/>
    <col min="6" max="6" width="7.375" style="74" customWidth="1"/>
    <col min="7" max="7" width="43.25" style="41" customWidth="1"/>
    <col min="8" max="8" width="6.375" style="74" customWidth="1"/>
    <col min="9" max="9" width="8" style="74" customWidth="1"/>
    <col min="10" max="10" width="5.625" style="74" customWidth="1"/>
    <col min="11" max="11" width="7" style="74" customWidth="1"/>
    <col min="12" max="16384" width="9" style="74"/>
  </cols>
  <sheetData>
    <row r="1" ht="21.75" customHeight="1" spans="1:11">
      <c r="A1" s="75" t="s">
        <v>1513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ht="17.25" customHeight="1" spans="1:11">
      <c r="A2" s="76"/>
      <c r="B2" s="77"/>
      <c r="C2" s="76"/>
      <c r="D2" s="78"/>
      <c r="E2" s="79"/>
      <c r="F2" s="79"/>
      <c r="G2" s="79"/>
      <c r="H2" s="80"/>
      <c r="I2" s="99" t="s">
        <v>1496</v>
      </c>
      <c r="J2" s="99"/>
      <c r="K2" s="99"/>
    </row>
    <row r="3" ht="19.5" customHeight="1" spans="1:11">
      <c r="A3" s="81" t="s">
        <v>1497</v>
      </c>
      <c r="B3" s="82" t="s">
        <v>1498</v>
      </c>
      <c r="C3" s="83" t="s">
        <v>1499</v>
      </c>
      <c r="D3" s="84"/>
      <c r="E3" s="84"/>
      <c r="F3" s="85"/>
      <c r="G3" s="86" t="s">
        <v>1500</v>
      </c>
      <c r="H3" s="87" t="s">
        <v>1501</v>
      </c>
      <c r="I3" s="100" t="s">
        <v>1502</v>
      </c>
      <c r="J3" s="82" t="s">
        <v>1503</v>
      </c>
      <c r="K3" s="101" t="s">
        <v>1504</v>
      </c>
    </row>
    <row r="4" ht="34.5" customHeight="1" spans="1:11">
      <c r="A4" s="88"/>
      <c r="B4" s="82"/>
      <c r="C4" s="82" t="s">
        <v>1505</v>
      </c>
      <c r="D4" s="82" t="s">
        <v>1506</v>
      </c>
      <c r="E4" s="82" t="s">
        <v>1507</v>
      </c>
      <c r="F4" s="82" t="s">
        <v>1508</v>
      </c>
      <c r="G4" s="86"/>
      <c r="H4" s="89"/>
      <c r="I4" s="102"/>
      <c r="J4" s="82"/>
      <c r="K4" s="103"/>
    </row>
    <row r="5" ht="24" customHeight="1" spans="1:11">
      <c r="A5" s="90" t="s">
        <v>1509</v>
      </c>
      <c r="B5" s="91">
        <v>15684</v>
      </c>
      <c r="C5" s="92">
        <f>D5+E5+F5</f>
        <v>75738</v>
      </c>
      <c r="D5" s="92">
        <v>75456</v>
      </c>
      <c r="E5" s="93"/>
      <c r="F5" s="93">
        <v>282</v>
      </c>
      <c r="G5" s="94" t="s">
        <v>1178</v>
      </c>
      <c r="H5" s="93">
        <f t="shared" ref="H5:H7" si="0">I5+K5</f>
        <v>75738</v>
      </c>
      <c r="I5" s="92">
        <v>62124</v>
      </c>
      <c r="J5" s="92"/>
      <c r="K5" s="92">
        <v>13614</v>
      </c>
    </row>
    <row r="6" ht="17.25" customHeight="1" spans="1:11">
      <c r="A6" s="95"/>
      <c r="B6" s="91"/>
      <c r="C6" s="92"/>
      <c r="D6" s="93"/>
      <c r="E6" s="93"/>
      <c r="F6" s="93"/>
      <c r="G6" s="95" t="s">
        <v>1510</v>
      </c>
      <c r="H6" s="93">
        <f t="shared" si="0"/>
        <v>75738</v>
      </c>
      <c r="I6" s="92">
        <v>62124</v>
      </c>
      <c r="J6" s="92"/>
      <c r="K6" s="92">
        <v>13614</v>
      </c>
    </row>
    <row r="7" s="73" customFormat="1" ht="26.25" customHeight="1" spans="1:11">
      <c r="A7" s="96" t="s">
        <v>1511</v>
      </c>
      <c r="B7" s="97">
        <v>15632</v>
      </c>
      <c r="C7" s="92">
        <f>D7+E7+F7</f>
        <v>75738</v>
      </c>
      <c r="D7" s="92">
        <v>75456</v>
      </c>
      <c r="E7" s="92"/>
      <c r="F7" s="92">
        <v>282</v>
      </c>
      <c r="G7" s="96" t="s">
        <v>1512</v>
      </c>
      <c r="H7" s="93">
        <f t="shared" si="0"/>
        <v>75738</v>
      </c>
      <c r="I7" s="92">
        <v>62124</v>
      </c>
      <c r="J7" s="92"/>
      <c r="K7" s="92">
        <v>13614</v>
      </c>
    </row>
    <row r="8" spans="3:6">
      <c r="C8" s="98"/>
      <c r="D8" s="98"/>
      <c r="E8" s="98"/>
      <c r="F8" s="98"/>
    </row>
  </sheetData>
  <mergeCells count="11">
    <mergeCell ref="A1:K1"/>
    <mergeCell ref="D2:G2"/>
    <mergeCell ref="I2:K2"/>
    <mergeCell ref="C3:F3"/>
    <mergeCell ref="A3:A4"/>
    <mergeCell ref="B3:B4"/>
    <mergeCell ref="G3:G4"/>
    <mergeCell ref="H3:H4"/>
    <mergeCell ref="I3:I4"/>
    <mergeCell ref="J3:J4"/>
    <mergeCell ref="K3:K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I23" sqref="I23"/>
    </sheetView>
  </sheetViews>
  <sheetFormatPr defaultColWidth="9" defaultRowHeight="14.25" outlineLevelRow="7"/>
  <cols>
    <col min="1" max="1" width="21.125" style="74" customWidth="1"/>
    <col min="2" max="2" width="6.125" style="74" customWidth="1"/>
    <col min="3" max="3" width="6.375" style="74" customWidth="1"/>
    <col min="4" max="4" width="6.25" style="74" customWidth="1"/>
    <col min="5" max="5" width="7.25" style="74" customWidth="1"/>
    <col min="6" max="6" width="7.375" style="74" customWidth="1"/>
    <col min="7" max="7" width="43.25" style="41" customWidth="1"/>
    <col min="8" max="8" width="6.375" style="74" customWidth="1"/>
    <col min="9" max="9" width="8" style="74" customWidth="1"/>
    <col min="10" max="10" width="5.625" style="74" customWidth="1"/>
    <col min="11" max="11" width="7" style="74" customWidth="1"/>
    <col min="12" max="16384" width="9" style="74"/>
  </cols>
  <sheetData>
    <row r="1" ht="21.75" customHeight="1" spans="1:11">
      <c r="A1" s="75" t="s">
        <v>1514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ht="17.25" customHeight="1" spans="1:11">
      <c r="A2" s="76"/>
      <c r="B2" s="77"/>
      <c r="C2" s="76"/>
      <c r="D2" s="78"/>
      <c r="E2" s="79"/>
      <c r="F2" s="79"/>
      <c r="G2" s="79"/>
      <c r="H2" s="80"/>
      <c r="I2" s="99" t="s">
        <v>1496</v>
      </c>
      <c r="J2" s="99"/>
      <c r="K2" s="99"/>
    </row>
    <row r="3" ht="19.5" customHeight="1" spans="1:11">
      <c r="A3" s="81" t="s">
        <v>1497</v>
      </c>
      <c r="B3" s="82" t="s">
        <v>1498</v>
      </c>
      <c r="C3" s="83" t="s">
        <v>1499</v>
      </c>
      <c r="D3" s="84"/>
      <c r="E3" s="84"/>
      <c r="F3" s="85"/>
      <c r="G3" s="86" t="s">
        <v>1500</v>
      </c>
      <c r="H3" s="87" t="s">
        <v>1501</v>
      </c>
      <c r="I3" s="100" t="s">
        <v>1502</v>
      </c>
      <c r="J3" s="82" t="s">
        <v>1503</v>
      </c>
      <c r="K3" s="101" t="s">
        <v>1504</v>
      </c>
    </row>
    <row r="4" ht="34.5" customHeight="1" spans="1:11">
      <c r="A4" s="88"/>
      <c r="B4" s="82"/>
      <c r="C4" s="82" t="s">
        <v>1505</v>
      </c>
      <c r="D4" s="82" t="s">
        <v>1506</v>
      </c>
      <c r="E4" s="82" t="s">
        <v>1507</v>
      </c>
      <c r="F4" s="82" t="s">
        <v>1508</v>
      </c>
      <c r="G4" s="86"/>
      <c r="H4" s="89"/>
      <c r="I4" s="102"/>
      <c r="J4" s="82"/>
      <c r="K4" s="103"/>
    </row>
    <row r="5" ht="24" customHeight="1" spans="1:11">
      <c r="A5" s="90" t="s">
        <v>1509</v>
      </c>
      <c r="B5" s="91">
        <v>15684</v>
      </c>
      <c r="C5" s="92">
        <f>D5+E5+F5</f>
        <v>75738</v>
      </c>
      <c r="D5" s="92">
        <v>75456</v>
      </c>
      <c r="E5" s="93"/>
      <c r="F5" s="93">
        <v>282</v>
      </c>
      <c r="G5" s="94" t="s">
        <v>1178</v>
      </c>
      <c r="H5" s="93">
        <f t="shared" ref="H5:H7" si="0">I5+K5</f>
        <v>75738</v>
      </c>
      <c r="I5" s="92">
        <v>62124</v>
      </c>
      <c r="J5" s="92"/>
      <c r="K5" s="92">
        <v>13614</v>
      </c>
    </row>
    <row r="6" ht="17.25" customHeight="1" spans="1:11">
      <c r="A6" s="95"/>
      <c r="B6" s="91"/>
      <c r="C6" s="92"/>
      <c r="D6" s="93"/>
      <c r="E6" s="93"/>
      <c r="F6" s="93"/>
      <c r="G6" s="95" t="s">
        <v>1510</v>
      </c>
      <c r="H6" s="93">
        <f t="shared" si="0"/>
        <v>75738</v>
      </c>
      <c r="I6" s="92">
        <v>62124</v>
      </c>
      <c r="J6" s="92"/>
      <c r="K6" s="92">
        <v>13614</v>
      </c>
    </row>
    <row r="7" s="73" customFormat="1" ht="26.25" customHeight="1" spans="1:11">
      <c r="A7" s="96" t="s">
        <v>1511</v>
      </c>
      <c r="B7" s="97">
        <v>15632</v>
      </c>
      <c r="C7" s="92">
        <f>D7+E7+F7</f>
        <v>75738</v>
      </c>
      <c r="D7" s="92">
        <v>75456</v>
      </c>
      <c r="E7" s="92"/>
      <c r="F7" s="92">
        <v>282</v>
      </c>
      <c r="G7" s="96" t="s">
        <v>1512</v>
      </c>
      <c r="H7" s="93">
        <f t="shared" si="0"/>
        <v>75738</v>
      </c>
      <c r="I7" s="92">
        <v>62124</v>
      </c>
      <c r="J7" s="92"/>
      <c r="K7" s="92">
        <v>13614</v>
      </c>
    </row>
    <row r="8" spans="3:6">
      <c r="C8" s="98"/>
      <c r="D8" s="98"/>
      <c r="E8" s="98"/>
      <c r="F8" s="98"/>
    </row>
  </sheetData>
  <mergeCells count="11">
    <mergeCell ref="A1:K1"/>
    <mergeCell ref="D2:G2"/>
    <mergeCell ref="I2:K2"/>
    <mergeCell ref="C3:F3"/>
    <mergeCell ref="A3:A4"/>
    <mergeCell ref="B3:B4"/>
    <mergeCell ref="G3:G4"/>
    <mergeCell ref="H3:H4"/>
    <mergeCell ref="I3:I4"/>
    <mergeCell ref="J3:J4"/>
    <mergeCell ref="K3:K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O20" sqref="O20"/>
    </sheetView>
  </sheetViews>
  <sheetFormatPr defaultColWidth="9" defaultRowHeight="14.25" outlineLevelRow="6" outlineLevelCol="3"/>
  <cols>
    <col min="1" max="2" width="24.625" customWidth="1"/>
    <col min="3" max="3" width="12.25" customWidth="1"/>
    <col min="4" max="4" width="17.25" customWidth="1"/>
  </cols>
  <sheetData>
    <row r="1" customFormat="1" ht="52" customHeight="1" spans="1:4">
      <c r="A1" s="71" t="s">
        <v>1515</v>
      </c>
      <c r="B1" s="71"/>
      <c r="C1" s="71"/>
      <c r="D1" s="71"/>
    </row>
    <row r="2" customFormat="1" ht="30" customHeight="1" spans="1:4">
      <c r="A2" s="67" t="s">
        <v>50</v>
      </c>
      <c r="B2" s="68">
        <f>SUM(B3:B7)</f>
        <v>65086</v>
      </c>
      <c r="C2" s="68">
        <f>SUM(C3:C7)</f>
        <v>75738</v>
      </c>
      <c r="D2" s="72">
        <f t="shared" ref="D2:D7" si="0">+C2-B2</f>
        <v>10652</v>
      </c>
    </row>
    <row r="3" customFormat="1" ht="30" customHeight="1" spans="1:4">
      <c r="A3" s="67" t="s">
        <v>52</v>
      </c>
      <c r="B3" s="69">
        <v>65086</v>
      </c>
      <c r="C3" s="69">
        <v>75456</v>
      </c>
      <c r="D3" s="72">
        <f t="shared" si="0"/>
        <v>10370</v>
      </c>
    </row>
    <row r="4" customFormat="1" ht="30" customHeight="1" spans="1:4">
      <c r="A4" s="67" t="s">
        <v>54</v>
      </c>
      <c r="B4" s="69"/>
      <c r="C4" s="69"/>
      <c r="D4" s="72">
        <f t="shared" si="0"/>
        <v>0</v>
      </c>
    </row>
    <row r="5" customFormat="1" ht="30" customHeight="1" spans="1:4">
      <c r="A5" s="67" t="s">
        <v>55</v>
      </c>
      <c r="B5" s="69"/>
      <c r="C5" s="69"/>
      <c r="D5" s="72">
        <f t="shared" si="0"/>
        <v>0</v>
      </c>
    </row>
    <row r="6" customFormat="1" ht="30" customHeight="1" spans="1:4">
      <c r="A6" s="67" t="s">
        <v>57</v>
      </c>
      <c r="B6" s="69"/>
      <c r="C6" s="69">
        <v>282</v>
      </c>
      <c r="D6" s="72">
        <f t="shared" si="0"/>
        <v>282</v>
      </c>
    </row>
    <row r="7" customFormat="1" ht="30" customHeight="1" spans="1:4">
      <c r="A7" s="67" t="s">
        <v>58</v>
      </c>
      <c r="B7" s="69"/>
      <c r="C7" s="69"/>
      <c r="D7" s="72">
        <f t="shared" si="0"/>
        <v>0</v>
      </c>
    </row>
  </sheetData>
  <mergeCells count="1">
    <mergeCell ref="A1:D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9" sqref="A9"/>
    </sheetView>
  </sheetViews>
  <sheetFormatPr defaultColWidth="9" defaultRowHeight="14.25" outlineLevelCol="3"/>
  <cols>
    <col min="1" max="2" width="24.625" customWidth="1"/>
    <col min="3" max="3" width="12.25" customWidth="1"/>
    <col min="4" max="4" width="19.625" customWidth="1"/>
  </cols>
  <sheetData>
    <row r="1" ht="75" customHeight="1" spans="1:4">
      <c r="A1" s="66" t="s">
        <v>1516</v>
      </c>
      <c r="B1" s="66"/>
      <c r="C1" s="66"/>
      <c r="D1" s="66"/>
    </row>
    <row r="2" customFormat="1" ht="52" customHeight="1" spans="1:4">
      <c r="A2" s="67" t="s">
        <v>59</v>
      </c>
      <c r="B2" s="68">
        <f>B3+B8</f>
        <v>0</v>
      </c>
      <c r="C2" s="68">
        <f>C3+C8</f>
        <v>0</v>
      </c>
      <c r="D2" s="68">
        <f t="shared" ref="D2:D8" si="0">C2-B2</f>
        <v>0</v>
      </c>
    </row>
    <row r="3" customFormat="1" ht="30" customHeight="1" spans="1:4">
      <c r="A3" s="67" t="s">
        <v>61</v>
      </c>
      <c r="B3" s="68">
        <f>SUM(B4:B7)</f>
        <v>0</v>
      </c>
      <c r="C3" s="68">
        <f>SUM(C4:C7)</f>
        <v>0</v>
      </c>
      <c r="D3" s="68">
        <f t="shared" si="0"/>
        <v>0</v>
      </c>
    </row>
    <row r="4" customFormat="1" ht="30" customHeight="1" spans="1:4">
      <c r="A4" s="67" t="s">
        <v>63</v>
      </c>
      <c r="B4" s="69"/>
      <c r="C4" s="69"/>
      <c r="D4" s="68">
        <f t="shared" si="0"/>
        <v>0</v>
      </c>
    </row>
    <row r="5" customFormat="1" ht="30" customHeight="1" spans="1:4">
      <c r="A5" s="67" t="s">
        <v>65</v>
      </c>
      <c r="B5" s="69"/>
      <c r="C5" s="69"/>
      <c r="D5" s="68">
        <f t="shared" si="0"/>
        <v>0</v>
      </c>
    </row>
    <row r="6" customFormat="1" ht="30" customHeight="1" spans="1:4">
      <c r="A6" s="67" t="s">
        <v>67</v>
      </c>
      <c r="B6" s="69"/>
      <c r="C6" s="69"/>
      <c r="D6" s="68">
        <f t="shared" si="0"/>
        <v>0</v>
      </c>
    </row>
    <row r="7" customFormat="1" ht="30" customHeight="1" spans="1:4">
      <c r="A7" s="67" t="s">
        <v>69</v>
      </c>
      <c r="B7" s="69"/>
      <c r="C7" s="69"/>
      <c r="D7" s="68">
        <f t="shared" si="0"/>
        <v>0</v>
      </c>
    </row>
    <row r="8" customFormat="1" ht="30" customHeight="1" spans="1:4">
      <c r="A8" s="67" t="s">
        <v>71</v>
      </c>
      <c r="B8" s="70"/>
      <c r="C8" s="69"/>
      <c r="D8" s="68">
        <f t="shared" si="0"/>
        <v>0</v>
      </c>
    </row>
    <row r="9" spans="1:1">
      <c r="A9" t="s">
        <v>1517</v>
      </c>
    </row>
  </sheetData>
  <mergeCells count="1">
    <mergeCell ref="A1:D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G26" sqref="G26"/>
    </sheetView>
  </sheetViews>
  <sheetFormatPr defaultColWidth="9" defaultRowHeight="14.25" outlineLevelRow="6"/>
  <cols>
    <col min="1" max="7" width="15.25" style="55" customWidth="1"/>
  </cols>
  <sheetData>
    <row r="1" ht="30" customHeight="1" spans="1:10">
      <c r="A1" s="56" t="s">
        <v>1459</v>
      </c>
      <c r="B1" s="56"/>
      <c r="C1" s="56"/>
      <c r="D1" s="56"/>
      <c r="E1" s="56"/>
      <c r="F1" s="56"/>
      <c r="G1" s="56"/>
      <c r="H1" s="57"/>
      <c r="I1" s="57"/>
      <c r="J1" s="57"/>
    </row>
    <row r="2" ht="30" customHeight="1" spans="1:10">
      <c r="A2" s="58"/>
      <c r="B2" s="58"/>
      <c r="C2" s="59"/>
      <c r="D2" s="59"/>
      <c r="E2" s="59"/>
      <c r="F2" s="59"/>
      <c r="G2" s="60" t="s">
        <v>2</v>
      </c>
      <c r="H2" s="57"/>
      <c r="I2" s="57"/>
      <c r="J2" s="57"/>
    </row>
    <row r="3" ht="30" customHeight="1" spans="1:10">
      <c r="A3" s="61" t="s">
        <v>1460</v>
      </c>
      <c r="B3" s="62" t="s">
        <v>1461</v>
      </c>
      <c r="C3" s="62"/>
      <c r="D3" s="62"/>
      <c r="E3" s="62" t="s">
        <v>1462</v>
      </c>
      <c r="F3" s="62"/>
      <c r="G3" s="62"/>
      <c r="H3" s="57"/>
      <c r="I3" s="57"/>
      <c r="J3" s="57"/>
    </row>
    <row r="4" ht="30" customHeight="1" spans="1:10">
      <c r="A4" s="61"/>
      <c r="B4" s="63" t="s">
        <v>76</v>
      </c>
      <c r="C4" s="63" t="s">
        <v>1463</v>
      </c>
      <c r="D4" s="63" t="s">
        <v>1464</v>
      </c>
      <c r="E4" s="63" t="s">
        <v>76</v>
      </c>
      <c r="F4" s="63" t="s">
        <v>1463</v>
      </c>
      <c r="G4" s="63" t="s">
        <v>1464</v>
      </c>
      <c r="H4" s="57"/>
      <c r="I4" s="57"/>
      <c r="J4" s="57"/>
    </row>
    <row r="5" ht="30" customHeight="1" spans="1:10">
      <c r="A5" s="14" t="s">
        <v>1465</v>
      </c>
      <c r="B5" s="64" t="s">
        <v>1466</v>
      </c>
      <c r="C5" s="64" t="s">
        <v>1466</v>
      </c>
      <c r="D5" s="64" t="s">
        <v>1466</v>
      </c>
      <c r="E5" s="64" t="s">
        <v>1466</v>
      </c>
      <c r="F5" s="64" t="s">
        <v>1466</v>
      </c>
      <c r="G5" s="64" t="s">
        <v>1466</v>
      </c>
      <c r="H5" s="57"/>
      <c r="I5" s="57"/>
      <c r="J5" s="57"/>
    </row>
    <row r="6" ht="34" customHeight="1" spans="1:10">
      <c r="A6" s="55" t="s">
        <v>1467</v>
      </c>
      <c r="H6" s="57"/>
      <c r="I6" s="57"/>
      <c r="J6" s="57"/>
    </row>
    <row r="7" ht="15.75" spans="1:10">
      <c r="A7" s="57"/>
      <c r="B7" s="57"/>
      <c r="C7" s="65"/>
      <c r="D7" s="57"/>
      <c r="E7" s="57"/>
      <c r="F7" s="57"/>
      <c r="G7" s="57"/>
      <c r="H7" s="57"/>
      <c r="I7" s="57"/>
      <c r="J7" s="57"/>
    </row>
  </sheetData>
  <mergeCells count="4">
    <mergeCell ref="A1:G1"/>
    <mergeCell ref="B3:D3"/>
    <mergeCell ref="E3:G3"/>
    <mergeCell ref="A3:A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21" sqref="B21"/>
    </sheetView>
  </sheetViews>
  <sheetFormatPr defaultColWidth="9" defaultRowHeight="14.25" outlineLevelCol="3"/>
  <cols>
    <col min="1" max="1" width="29" customWidth="1"/>
    <col min="2" max="2" width="27.5" customWidth="1"/>
  </cols>
  <sheetData>
    <row r="1" ht="90" customHeight="1" spans="1:3">
      <c r="A1" s="42" t="s">
        <v>1518</v>
      </c>
      <c r="B1" s="42"/>
      <c r="C1" s="43"/>
    </row>
    <row r="2" spans="1:3">
      <c r="A2" s="53"/>
      <c r="B2" s="54" t="s">
        <v>1519</v>
      </c>
      <c r="C2" s="43"/>
    </row>
    <row r="3" ht="15.75" customHeight="1" spans="1:3">
      <c r="A3" s="45" t="s">
        <v>1520</v>
      </c>
      <c r="B3" s="45"/>
      <c r="C3" s="43"/>
    </row>
    <row r="4" ht="15.75" spans="1:3">
      <c r="A4" s="46" t="s">
        <v>1521</v>
      </c>
      <c r="B4" s="46" t="s">
        <v>1522</v>
      </c>
      <c r="C4" s="43"/>
    </row>
    <row r="5" ht="15.75" spans="1:4">
      <c r="A5" s="47" t="s">
        <v>1523</v>
      </c>
      <c r="B5" s="51">
        <v>0</v>
      </c>
      <c r="C5" s="49"/>
      <c r="D5" s="50"/>
    </row>
    <row r="6" ht="28.5" spans="1:4">
      <c r="A6" s="47" t="s">
        <v>1524</v>
      </c>
      <c r="B6" s="51">
        <v>0</v>
      </c>
      <c r="C6" s="49"/>
      <c r="D6" s="50"/>
    </row>
    <row r="7" ht="15.75" spans="1:4">
      <c r="A7" s="47" t="s">
        <v>1525</v>
      </c>
      <c r="B7" s="48"/>
      <c r="C7" s="49"/>
      <c r="D7" s="50"/>
    </row>
    <row r="8" ht="15.75" spans="1:4">
      <c r="A8" s="47" t="s">
        <v>1526</v>
      </c>
      <c r="B8" s="48"/>
      <c r="C8" s="49"/>
      <c r="D8" s="50"/>
    </row>
    <row r="9" ht="15.75" spans="1:4">
      <c r="A9" s="47" t="s">
        <v>1527</v>
      </c>
      <c r="B9" s="48"/>
      <c r="C9" s="49"/>
      <c r="D9" s="50"/>
    </row>
    <row r="10" ht="15.75" spans="1:4">
      <c r="A10" s="47" t="s">
        <v>1528</v>
      </c>
      <c r="B10" s="48"/>
      <c r="C10" s="49"/>
      <c r="D10" s="50"/>
    </row>
    <row r="11" ht="15.75" spans="1:4">
      <c r="A11" s="47"/>
      <c r="B11" s="48"/>
      <c r="C11" s="49"/>
      <c r="D11" s="50"/>
    </row>
    <row r="12" ht="15.75" spans="1:4">
      <c r="A12" s="47"/>
      <c r="B12" s="48"/>
      <c r="C12" s="49"/>
      <c r="D12" s="50"/>
    </row>
    <row r="13" ht="15.75" spans="1:4">
      <c r="A13" s="46" t="s">
        <v>1529</v>
      </c>
      <c r="B13" s="51">
        <v>0</v>
      </c>
      <c r="C13" s="50"/>
      <c r="D13" s="50"/>
    </row>
    <row r="14" ht="15.75" spans="1:4">
      <c r="A14" s="52" t="s">
        <v>1517</v>
      </c>
      <c r="B14" s="50"/>
      <c r="C14" s="50"/>
      <c r="D14" s="50"/>
    </row>
  </sheetData>
  <mergeCells count="2">
    <mergeCell ref="A1:B1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4" sqref="A14"/>
    </sheetView>
  </sheetViews>
  <sheetFormatPr defaultColWidth="9" defaultRowHeight="14.25" outlineLevelCol="3"/>
  <cols>
    <col min="1" max="1" width="29" customWidth="1"/>
    <col min="2" max="2" width="27.5" customWidth="1"/>
  </cols>
  <sheetData>
    <row r="1" ht="90" customHeight="1" spans="1:3">
      <c r="A1" s="42" t="s">
        <v>1530</v>
      </c>
      <c r="B1" s="42"/>
      <c r="C1" s="43"/>
    </row>
    <row r="2" customHeight="1" spans="1:3">
      <c r="A2" s="44" t="s">
        <v>1519</v>
      </c>
      <c r="B2" s="44"/>
      <c r="C2" s="43"/>
    </row>
    <row r="3" ht="15.75" customHeight="1" spans="1:3">
      <c r="A3" s="45" t="s">
        <v>1531</v>
      </c>
      <c r="B3" s="45"/>
      <c r="C3" s="43"/>
    </row>
    <row r="4" ht="15.75" spans="1:3">
      <c r="A4" s="46" t="s">
        <v>1521</v>
      </c>
      <c r="B4" s="46" t="s">
        <v>1522</v>
      </c>
      <c r="C4" s="43"/>
    </row>
    <row r="5" ht="28.5" spans="1:4">
      <c r="A5" s="47" t="s">
        <v>1532</v>
      </c>
      <c r="B5" s="48">
        <v>0</v>
      </c>
      <c r="C5" s="49"/>
      <c r="D5" s="50"/>
    </row>
    <row r="6" ht="15.75" spans="1:4">
      <c r="A6" s="47" t="s">
        <v>1533</v>
      </c>
      <c r="B6" s="48">
        <v>0</v>
      </c>
      <c r="C6" s="49"/>
      <c r="D6" s="50"/>
    </row>
    <row r="7" ht="15.75" spans="1:4">
      <c r="A7" s="47" t="s">
        <v>1534</v>
      </c>
      <c r="B7" s="48">
        <v>0</v>
      </c>
      <c r="C7" s="49"/>
      <c r="D7" s="50"/>
    </row>
    <row r="8" ht="15.75" spans="1:4">
      <c r="A8" s="47" t="s">
        <v>1535</v>
      </c>
      <c r="B8" s="48">
        <v>0</v>
      </c>
      <c r="C8" s="49"/>
      <c r="D8" s="50"/>
    </row>
    <row r="9" ht="15.75" spans="1:4">
      <c r="A9" s="47" t="s">
        <v>1536</v>
      </c>
      <c r="B9" s="48">
        <v>0</v>
      </c>
      <c r="C9" s="49"/>
      <c r="D9" s="50"/>
    </row>
    <row r="10" ht="15.75" spans="1:4">
      <c r="A10" s="47" t="s">
        <v>1537</v>
      </c>
      <c r="B10" s="48">
        <v>0</v>
      </c>
      <c r="C10" s="49"/>
      <c r="D10" s="50"/>
    </row>
    <row r="11" ht="15.75" spans="1:4">
      <c r="A11" s="47" t="s">
        <v>1538</v>
      </c>
      <c r="B11" s="48">
        <v>0</v>
      </c>
      <c r="C11" s="49"/>
      <c r="D11" s="50"/>
    </row>
    <row r="12" ht="15.75" spans="1:4">
      <c r="A12" s="46"/>
      <c r="B12" s="48"/>
      <c r="C12" s="49"/>
      <c r="D12" s="50"/>
    </row>
    <row r="13" ht="15.75" spans="1:4">
      <c r="A13" s="46" t="s">
        <v>1539</v>
      </c>
      <c r="B13" s="51">
        <v>0</v>
      </c>
      <c r="C13" s="50"/>
      <c r="D13" s="50"/>
    </row>
    <row r="14" ht="15.75" spans="1:4">
      <c r="A14" s="52" t="s">
        <v>1517</v>
      </c>
      <c r="B14" s="50"/>
      <c r="C14" s="50"/>
      <c r="D14" s="50"/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4" sqref="A14"/>
    </sheetView>
  </sheetViews>
  <sheetFormatPr defaultColWidth="9" defaultRowHeight="14.25" outlineLevelCol="3"/>
  <cols>
    <col min="1" max="1" width="29" customWidth="1"/>
    <col min="2" max="2" width="32.375" customWidth="1"/>
  </cols>
  <sheetData>
    <row r="1" ht="90" customHeight="1" spans="1:3">
      <c r="A1" s="42" t="s">
        <v>1540</v>
      </c>
      <c r="B1" s="42"/>
      <c r="C1" s="43"/>
    </row>
    <row r="2" customHeight="1" spans="1:3">
      <c r="A2" s="44" t="s">
        <v>1519</v>
      </c>
      <c r="B2" s="44"/>
      <c r="C2" s="43"/>
    </row>
    <row r="3" ht="15.75" customHeight="1" spans="1:3">
      <c r="A3" s="45" t="s">
        <v>1531</v>
      </c>
      <c r="B3" s="45"/>
      <c r="C3" s="43"/>
    </row>
    <row r="4" ht="15.75" spans="1:3">
      <c r="A4" s="46" t="s">
        <v>1521</v>
      </c>
      <c r="B4" s="46" t="s">
        <v>1522</v>
      </c>
      <c r="C4" s="43"/>
    </row>
    <row r="5" ht="28.5" spans="1:4">
      <c r="A5" s="47" t="s">
        <v>1532</v>
      </c>
      <c r="B5" s="48">
        <v>0</v>
      </c>
      <c r="C5" s="49"/>
      <c r="D5" s="50"/>
    </row>
    <row r="6" ht="15.75" spans="1:4">
      <c r="A6" s="47" t="s">
        <v>1533</v>
      </c>
      <c r="B6" s="48">
        <v>0</v>
      </c>
      <c r="C6" s="49"/>
      <c r="D6" s="50"/>
    </row>
    <row r="7" ht="15.75" spans="1:4">
      <c r="A7" s="47" t="s">
        <v>1534</v>
      </c>
      <c r="B7" s="48">
        <v>0</v>
      </c>
      <c r="C7" s="49"/>
      <c r="D7" s="50"/>
    </row>
    <row r="8" ht="15.75" spans="1:4">
      <c r="A8" s="47" t="s">
        <v>1535</v>
      </c>
      <c r="B8" s="48">
        <v>0</v>
      </c>
      <c r="C8" s="49"/>
      <c r="D8" s="50"/>
    </row>
    <row r="9" ht="15.75" spans="1:4">
      <c r="A9" s="47" t="s">
        <v>1536</v>
      </c>
      <c r="B9" s="48">
        <v>0</v>
      </c>
      <c r="C9" s="49"/>
      <c r="D9" s="50"/>
    </row>
    <row r="10" ht="15.75" spans="1:4">
      <c r="A10" s="47" t="s">
        <v>1537</v>
      </c>
      <c r="B10" s="48">
        <v>0</v>
      </c>
      <c r="C10" s="49"/>
      <c r="D10" s="50"/>
    </row>
    <row r="11" ht="15.75" spans="1:4">
      <c r="A11" s="47" t="s">
        <v>1538</v>
      </c>
      <c r="B11" s="48">
        <v>0</v>
      </c>
      <c r="C11" s="49"/>
      <c r="D11" s="50"/>
    </row>
    <row r="12" ht="15.75" spans="1:4">
      <c r="A12" s="46"/>
      <c r="B12" s="48"/>
      <c r="C12" s="49"/>
      <c r="D12" s="50"/>
    </row>
    <row r="13" ht="15.75" spans="1:4">
      <c r="A13" s="46" t="s">
        <v>1539</v>
      </c>
      <c r="B13" s="51">
        <v>0</v>
      </c>
      <c r="C13" s="50"/>
      <c r="D13" s="50"/>
    </row>
    <row r="14" ht="15.75" spans="1:4">
      <c r="A14" s="52" t="s">
        <v>1517</v>
      </c>
      <c r="B14" s="50"/>
      <c r="C14" s="50"/>
      <c r="D14" s="50"/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A2" sqref="A2:D2"/>
    </sheetView>
  </sheetViews>
  <sheetFormatPr defaultColWidth="8.125" defaultRowHeight="14.25" outlineLevelCol="3"/>
  <cols>
    <col min="1" max="1" width="24.875" style="222" customWidth="1"/>
    <col min="2" max="2" width="15.5" style="222" customWidth="1"/>
    <col min="3" max="3" width="15.25" style="222" customWidth="1"/>
    <col min="4" max="4" width="14.5" style="222" customWidth="1"/>
    <col min="5" max="5" width="8.125" style="222"/>
    <col min="6" max="6" width="9.375" style="222"/>
    <col min="7" max="7" width="11.625" style="222"/>
    <col min="8" max="16384" width="8.125" style="222"/>
  </cols>
  <sheetData>
    <row r="1" spans="1:1">
      <c r="A1" s="222" t="s">
        <v>72</v>
      </c>
    </row>
    <row r="2" ht="50.25" customHeight="1" spans="1:4">
      <c r="A2" s="223" t="s">
        <v>73</v>
      </c>
      <c r="B2" s="223"/>
      <c r="C2" s="223"/>
      <c r="D2" s="223"/>
    </row>
    <row r="3" ht="22.5" customHeight="1" spans="4:4">
      <c r="D3" s="224" t="s">
        <v>2</v>
      </c>
    </row>
    <row r="4" s="221" customFormat="1" ht="33.75" customHeight="1" spans="1:4">
      <c r="A4" s="225" t="s">
        <v>3</v>
      </c>
      <c r="B4" s="226" t="s">
        <v>74</v>
      </c>
      <c r="C4" s="226" t="s">
        <v>5</v>
      </c>
      <c r="D4" s="226" t="s">
        <v>75</v>
      </c>
    </row>
    <row r="5" ht="23.1" customHeight="1" spans="1:4">
      <c r="A5" s="227" t="s">
        <v>76</v>
      </c>
      <c r="B5" s="228">
        <f>+B6+B21</f>
        <v>58520</v>
      </c>
      <c r="C5" s="228">
        <f>+C6+C21</f>
        <v>63500</v>
      </c>
      <c r="D5" s="229">
        <f t="shared" ref="D5:D22" si="0">+C5/B5*100-100</f>
        <v>8.50991114149009</v>
      </c>
    </row>
    <row r="6" ht="23.1" customHeight="1" spans="1:4">
      <c r="A6" s="230" t="s">
        <v>77</v>
      </c>
      <c r="B6" s="228">
        <f>SUM(B7:B20)</f>
        <v>46544</v>
      </c>
      <c r="C6" s="228">
        <f>SUM(C7:C20)</f>
        <v>50626</v>
      </c>
      <c r="D6" s="229">
        <f t="shared" si="0"/>
        <v>8.77019594362325</v>
      </c>
    </row>
    <row r="7" ht="23.1" customHeight="1" spans="1:4">
      <c r="A7" s="230" t="s">
        <v>78</v>
      </c>
      <c r="B7" s="231">
        <v>14771</v>
      </c>
      <c r="C7" s="232">
        <v>16192</v>
      </c>
      <c r="D7" s="229">
        <f t="shared" si="0"/>
        <v>9.62020174666576</v>
      </c>
    </row>
    <row r="8" ht="23.1" customHeight="1" spans="1:4">
      <c r="A8" s="230" t="s">
        <v>79</v>
      </c>
      <c r="B8" s="231">
        <v>4860</v>
      </c>
      <c r="C8" s="232">
        <v>5274</v>
      </c>
      <c r="D8" s="229">
        <f t="shared" si="0"/>
        <v>8.51851851851852</v>
      </c>
    </row>
    <row r="9" ht="23.1" customHeight="1" spans="1:4">
      <c r="A9" s="230" t="s">
        <v>80</v>
      </c>
      <c r="B9" s="231">
        <v>2110</v>
      </c>
      <c r="C9" s="232">
        <v>2284</v>
      </c>
      <c r="D9" s="229">
        <f t="shared" si="0"/>
        <v>8.24644549763033</v>
      </c>
    </row>
    <row r="10" ht="23.1" customHeight="1" spans="1:4">
      <c r="A10" s="233" t="s">
        <v>81</v>
      </c>
      <c r="B10" s="231">
        <v>86</v>
      </c>
      <c r="C10" s="232">
        <v>93</v>
      </c>
      <c r="D10" s="229">
        <f t="shared" si="0"/>
        <v>8.13953488372093</v>
      </c>
    </row>
    <row r="11" ht="23.1" customHeight="1" spans="1:4">
      <c r="A11" s="230" t="s">
        <v>82</v>
      </c>
      <c r="B11" s="231">
        <v>2043</v>
      </c>
      <c r="C11" s="232">
        <v>2210</v>
      </c>
      <c r="D11" s="229">
        <f t="shared" si="0"/>
        <v>8.17425354870289</v>
      </c>
    </row>
    <row r="12" ht="23.1" customHeight="1" spans="1:4">
      <c r="A12" s="230" t="s">
        <v>83</v>
      </c>
      <c r="B12" s="231">
        <v>2239</v>
      </c>
      <c r="C12" s="232">
        <v>2428</v>
      </c>
      <c r="D12" s="229">
        <f t="shared" si="0"/>
        <v>8.44126842340332</v>
      </c>
    </row>
    <row r="13" ht="23.1" customHeight="1" spans="1:4">
      <c r="A13" s="230" t="s">
        <v>84</v>
      </c>
      <c r="B13" s="231">
        <v>821</v>
      </c>
      <c r="C13" s="232">
        <v>891</v>
      </c>
      <c r="D13" s="229">
        <f t="shared" si="0"/>
        <v>8.52618757612666</v>
      </c>
    </row>
    <row r="14" ht="23.1" customHeight="1" spans="1:4">
      <c r="A14" s="230" t="s">
        <v>85</v>
      </c>
      <c r="B14" s="231">
        <v>5466</v>
      </c>
      <c r="C14" s="232">
        <v>5931</v>
      </c>
      <c r="D14" s="229">
        <f t="shared" si="0"/>
        <v>8.50713501646543</v>
      </c>
    </row>
    <row r="15" ht="23.1" customHeight="1" spans="1:4">
      <c r="A15" s="230" t="s">
        <v>86</v>
      </c>
      <c r="B15" s="231">
        <v>5148</v>
      </c>
      <c r="C15" s="232">
        <v>5599</v>
      </c>
      <c r="D15" s="229">
        <f t="shared" si="0"/>
        <v>8.76068376068375</v>
      </c>
    </row>
    <row r="16" ht="23.1" customHeight="1" spans="1:4">
      <c r="A16" s="230" t="s">
        <v>87</v>
      </c>
      <c r="B16" s="231">
        <v>1452</v>
      </c>
      <c r="C16" s="232">
        <v>1575</v>
      </c>
      <c r="D16" s="229">
        <f t="shared" si="0"/>
        <v>8.47107438016531</v>
      </c>
    </row>
    <row r="17" ht="23.1" customHeight="1" spans="1:4">
      <c r="A17" s="230" t="s">
        <v>88</v>
      </c>
      <c r="B17" s="231">
        <v>3596</v>
      </c>
      <c r="C17" s="232">
        <v>3902</v>
      </c>
      <c r="D17" s="229">
        <f t="shared" si="0"/>
        <v>8.50945494994437</v>
      </c>
    </row>
    <row r="18" ht="23.1" customHeight="1" spans="1:4">
      <c r="A18" s="233" t="s">
        <v>89</v>
      </c>
      <c r="B18" s="232">
        <v>70</v>
      </c>
      <c r="C18" s="232">
        <v>76</v>
      </c>
      <c r="D18" s="229">
        <f t="shared" si="0"/>
        <v>8.57142857142857</v>
      </c>
    </row>
    <row r="19" ht="23.1" customHeight="1" spans="1:4">
      <c r="A19" s="230" t="s">
        <v>90</v>
      </c>
      <c r="B19" s="228">
        <v>3805</v>
      </c>
      <c r="C19" s="228">
        <v>4089</v>
      </c>
      <c r="D19" s="229">
        <f t="shared" si="0"/>
        <v>7.46386333771353</v>
      </c>
    </row>
    <row r="20" ht="23.1" customHeight="1" spans="1:4">
      <c r="A20" s="230" t="s">
        <v>91</v>
      </c>
      <c r="B20" s="228">
        <v>77</v>
      </c>
      <c r="C20" s="228">
        <v>82</v>
      </c>
      <c r="D20" s="229">
        <f t="shared" si="0"/>
        <v>6.49350649350649</v>
      </c>
    </row>
    <row r="21" ht="23.1" customHeight="1" spans="1:4">
      <c r="A21" s="234" t="s">
        <v>92</v>
      </c>
      <c r="B21" s="228">
        <f>SUM(B22:B29)</f>
        <v>11976</v>
      </c>
      <c r="C21" s="228">
        <f>SUM(C22:C29)</f>
        <v>12874</v>
      </c>
      <c r="D21" s="229">
        <f t="shared" si="0"/>
        <v>7.49832999331997</v>
      </c>
    </row>
    <row r="22" ht="23.1" customHeight="1" spans="1:4">
      <c r="A22" s="234" t="s">
        <v>93</v>
      </c>
      <c r="B22" s="231">
        <v>1402</v>
      </c>
      <c r="C22" s="228">
        <v>1403</v>
      </c>
      <c r="D22" s="229">
        <f t="shared" si="0"/>
        <v>0.0713266761768807</v>
      </c>
    </row>
    <row r="23" ht="23.1" customHeight="1" spans="1:4">
      <c r="A23" s="234" t="s">
        <v>94</v>
      </c>
      <c r="B23" s="231">
        <v>10027</v>
      </c>
      <c r="C23" s="228">
        <v>10879</v>
      </c>
      <c r="D23" s="229">
        <f t="shared" ref="D23:D29" si="1">+C23/B23*100-100</f>
        <v>8.49705794355241</v>
      </c>
    </row>
    <row r="24" ht="23.1" customHeight="1" spans="1:4">
      <c r="A24" s="234" t="s">
        <v>95</v>
      </c>
      <c r="B24" s="231">
        <v>274</v>
      </c>
      <c r="C24" s="228">
        <v>298</v>
      </c>
      <c r="D24" s="229">
        <f t="shared" si="1"/>
        <v>8.75912408759123</v>
      </c>
    </row>
    <row r="25" ht="23.1" customHeight="1" spans="1:4">
      <c r="A25" s="234" t="s">
        <v>96</v>
      </c>
      <c r="B25" s="235">
        <v>203</v>
      </c>
      <c r="C25" s="228">
        <v>218</v>
      </c>
      <c r="D25" s="229">
        <f t="shared" si="1"/>
        <v>7.38916256157636</v>
      </c>
    </row>
    <row r="26" ht="23.1" customHeight="1" spans="1:4">
      <c r="A26" s="234" t="s">
        <v>97</v>
      </c>
      <c r="B26" s="228">
        <v>70</v>
      </c>
      <c r="C26" s="228">
        <v>76</v>
      </c>
      <c r="D26" s="229">
        <f t="shared" si="1"/>
        <v>8.57142857142857</v>
      </c>
    </row>
    <row r="27" ht="23.1" customHeight="1" spans="1:4">
      <c r="A27" s="234" t="s">
        <v>98</v>
      </c>
      <c r="B27" s="228">
        <v>0</v>
      </c>
      <c r="C27" s="228"/>
      <c r="D27" s="229"/>
    </row>
    <row r="28" ht="23.1" customHeight="1" spans="1:4">
      <c r="A28" s="236" t="s">
        <v>99</v>
      </c>
      <c r="B28" s="228">
        <v>0</v>
      </c>
      <c r="C28" s="228"/>
      <c r="D28" s="229"/>
    </row>
    <row r="29" ht="23.1" customHeight="1" spans="1:4">
      <c r="A29" s="234" t="s">
        <v>100</v>
      </c>
      <c r="B29" s="228">
        <v>0</v>
      </c>
      <c r="C29" s="228"/>
      <c r="D29" s="229" t="e">
        <f t="shared" si="1"/>
        <v>#DIV/0!</v>
      </c>
    </row>
  </sheetData>
  <mergeCells count="1">
    <mergeCell ref="A2:D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2"/>
  <sheetViews>
    <sheetView workbookViewId="0">
      <selection activeCell="H17" sqref="H17"/>
    </sheetView>
  </sheetViews>
  <sheetFormatPr defaultColWidth="9" defaultRowHeight="12.75" outlineLevelCol="5"/>
  <cols>
    <col min="1" max="1" width="10.625" style="22" customWidth="1"/>
    <col min="2" max="2" width="27.625" style="23" customWidth="1"/>
    <col min="3" max="3" width="14" style="24" customWidth="1"/>
    <col min="4" max="4" width="13.75" style="24" customWidth="1"/>
    <col min="5" max="5" width="15.375" style="25" customWidth="1"/>
    <col min="6" max="16384" width="9" style="26"/>
  </cols>
  <sheetData>
    <row r="1" ht="17.25" customHeight="1" spans="1:1">
      <c r="A1" s="27"/>
    </row>
    <row r="2" ht="33" customHeight="1" spans="1:5">
      <c r="A2" s="28" t="s">
        <v>1541</v>
      </c>
      <c r="B2" s="28"/>
      <c r="C2" s="28"/>
      <c r="D2" s="28"/>
      <c r="E2" s="28"/>
    </row>
    <row r="3" s="21" customFormat="1" ht="21.75" customHeight="1" spans="1:5">
      <c r="A3" s="29"/>
      <c r="B3" s="30"/>
      <c r="C3" s="31"/>
      <c r="D3" s="31"/>
      <c r="E3" s="32" t="s">
        <v>2</v>
      </c>
    </row>
    <row r="4" s="21" customFormat="1" ht="31.5" customHeight="1" spans="1:5">
      <c r="A4" s="33" t="s">
        <v>1324</v>
      </c>
      <c r="B4" s="34" t="s">
        <v>1325</v>
      </c>
      <c r="C4" s="35" t="s">
        <v>4</v>
      </c>
      <c r="D4" s="35" t="s">
        <v>5</v>
      </c>
      <c r="E4" s="34" t="s">
        <v>1542</v>
      </c>
    </row>
    <row r="5" s="21" customFormat="1" ht="24" customHeight="1" spans="1:5">
      <c r="A5" s="36">
        <v>102</v>
      </c>
      <c r="B5" s="37" t="s">
        <v>1543</v>
      </c>
      <c r="C5" s="38">
        <f>C6</f>
        <v>588</v>
      </c>
      <c r="D5" s="38">
        <f>D6</f>
        <v>965</v>
      </c>
      <c r="E5" s="39">
        <f>(D5/C5-1)*100</f>
        <v>64.1156462585034</v>
      </c>
    </row>
    <row r="6" s="21" customFormat="1" ht="42" customHeight="1" spans="1:6">
      <c r="A6" s="36">
        <v>10210</v>
      </c>
      <c r="B6" s="37" t="s">
        <v>1544</v>
      </c>
      <c r="C6" s="38">
        <v>588</v>
      </c>
      <c r="D6" s="40">
        <v>965</v>
      </c>
      <c r="E6" s="39">
        <f>(D6/C6-1)*100</f>
        <v>64.1156462585034</v>
      </c>
      <c r="F6" s="41"/>
    </row>
    <row r="7" s="21" customFormat="1" ht="35.1" customHeight="1" spans="1:5">
      <c r="A7" s="36">
        <v>1021001</v>
      </c>
      <c r="B7" s="37" t="s">
        <v>1545</v>
      </c>
      <c r="C7" s="38">
        <v>12</v>
      </c>
      <c r="D7" s="40">
        <v>270</v>
      </c>
      <c r="E7" s="39">
        <f t="shared" ref="E7:E8" si="0">(D7/C7-1)*100</f>
        <v>2150</v>
      </c>
    </row>
    <row r="8" s="21" customFormat="1" ht="30.95" customHeight="1" spans="1:5">
      <c r="A8" s="36">
        <v>1021002</v>
      </c>
      <c r="B8" s="37" t="s">
        <v>1546</v>
      </c>
      <c r="C8" s="38">
        <v>566</v>
      </c>
      <c r="D8" s="40">
        <v>602</v>
      </c>
      <c r="E8" s="39">
        <f t="shared" si="0"/>
        <v>6.36042402826855</v>
      </c>
    </row>
    <row r="9" s="21" customFormat="1" ht="35.1" customHeight="1" spans="1:5">
      <c r="A9" s="36">
        <v>1021003</v>
      </c>
      <c r="B9" s="37" t="s">
        <v>1547</v>
      </c>
      <c r="C9" s="38"/>
      <c r="D9" s="40">
        <v>34</v>
      </c>
      <c r="E9" s="39"/>
    </row>
    <row r="10" s="21" customFormat="1" ht="35.1" customHeight="1" spans="1:5">
      <c r="A10" s="36">
        <v>1021004</v>
      </c>
      <c r="B10" s="37" t="s">
        <v>1548</v>
      </c>
      <c r="C10" s="38"/>
      <c r="D10" s="40">
        <v>59</v>
      </c>
      <c r="E10" s="39"/>
    </row>
    <row r="11" s="21" customFormat="1" ht="35.1" customHeight="1" spans="1:5">
      <c r="A11" s="36">
        <v>1021005</v>
      </c>
      <c r="B11" s="37" t="s">
        <v>1549</v>
      </c>
      <c r="C11" s="38"/>
      <c r="D11" s="38"/>
      <c r="E11" s="39"/>
    </row>
    <row r="12" s="21" customFormat="1" ht="35.1" customHeight="1" spans="1:5">
      <c r="A12" s="36">
        <v>1021099</v>
      </c>
      <c r="B12" s="37" t="s">
        <v>1550</v>
      </c>
      <c r="C12" s="38"/>
      <c r="D12" s="38"/>
      <c r="E12" s="39"/>
    </row>
  </sheetData>
  <mergeCells count="1">
    <mergeCell ref="A2:E2"/>
  </mergeCells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0"/>
  <sheetViews>
    <sheetView workbookViewId="0">
      <selection activeCell="P18" sqref="P18"/>
    </sheetView>
  </sheetViews>
  <sheetFormatPr defaultColWidth="9" defaultRowHeight="15.75" outlineLevelCol="4"/>
  <cols>
    <col min="1" max="1" width="10" style="2" customWidth="1"/>
    <col min="2" max="2" width="26.625" style="3" customWidth="1"/>
    <col min="3" max="3" width="15.375" style="4" customWidth="1"/>
    <col min="4" max="4" width="14" style="4" customWidth="1"/>
    <col min="5" max="5" width="11.5" style="5" customWidth="1"/>
    <col min="6" max="6" width="9" style="6" hidden="1" customWidth="1"/>
    <col min="7" max="16384" width="9" style="6"/>
  </cols>
  <sheetData>
    <row r="1" ht="15" customHeight="1" spans="1:5">
      <c r="A1" s="7"/>
      <c r="E1" s="8"/>
    </row>
    <row r="2" ht="33" customHeight="1" spans="1:5">
      <c r="A2" s="9" t="s">
        <v>1551</v>
      </c>
      <c r="B2" s="9"/>
      <c r="C2" s="9"/>
      <c r="D2" s="9"/>
      <c r="E2" s="9"/>
    </row>
    <row r="3" s="1" customFormat="1" ht="21.75" customHeight="1" spans="1:5">
      <c r="A3" s="10"/>
      <c r="B3" s="11"/>
      <c r="C3" s="12"/>
      <c r="D3" s="12"/>
      <c r="E3" s="8" t="s">
        <v>2</v>
      </c>
    </row>
    <row r="4" s="1" customFormat="1" ht="31.5" customHeight="1" spans="1:5">
      <c r="A4" s="13" t="s">
        <v>1324</v>
      </c>
      <c r="B4" s="14" t="s">
        <v>1325</v>
      </c>
      <c r="C4" s="15" t="s">
        <v>4</v>
      </c>
      <c r="D4" s="15" t="s">
        <v>5</v>
      </c>
      <c r="E4" s="14" t="s">
        <v>1542</v>
      </c>
    </row>
    <row r="5" s="1" customFormat="1" ht="35.1" customHeight="1" spans="1:5">
      <c r="A5" s="16">
        <v>209</v>
      </c>
      <c r="B5" s="17" t="s">
        <v>1552</v>
      </c>
      <c r="C5" s="18">
        <f>C6</f>
        <v>506</v>
      </c>
      <c r="D5" s="18">
        <f>D6</f>
        <v>590</v>
      </c>
      <c r="E5" s="19">
        <f>(D5/C5-1)*100</f>
        <v>16.600790513834</v>
      </c>
    </row>
    <row r="6" s="1" customFormat="1" ht="59.1" customHeight="1" spans="1:5">
      <c r="A6" s="16">
        <v>20910</v>
      </c>
      <c r="B6" s="17" t="s">
        <v>1553</v>
      </c>
      <c r="C6" s="18">
        <v>506</v>
      </c>
      <c r="D6" s="18">
        <v>590</v>
      </c>
      <c r="E6" s="19">
        <f t="shared" ref="E6:E8" si="0">(D6/C6-1)*100</f>
        <v>16.600790513834</v>
      </c>
    </row>
    <row r="7" s="1" customFormat="1" ht="59.1" customHeight="1" spans="1:5">
      <c r="A7" s="16">
        <v>2091001</v>
      </c>
      <c r="B7" s="17" t="s">
        <v>1554</v>
      </c>
      <c r="C7" s="18">
        <v>482</v>
      </c>
      <c r="D7" s="18">
        <v>536.276</v>
      </c>
      <c r="E7" s="19">
        <f t="shared" si="0"/>
        <v>11.2605809128631</v>
      </c>
    </row>
    <row r="8" s="1" customFormat="1" ht="59.1" customHeight="1" spans="1:5">
      <c r="A8" s="16">
        <v>2091002</v>
      </c>
      <c r="B8" s="17" t="s">
        <v>1555</v>
      </c>
      <c r="C8" s="18">
        <v>24</v>
      </c>
      <c r="D8" s="18">
        <v>38.72</v>
      </c>
      <c r="E8" s="19">
        <f t="shared" si="0"/>
        <v>61.3333333333333</v>
      </c>
    </row>
    <row r="9" s="1" customFormat="1" ht="59.1" customHeight="1" spans="1:5">
      <c r="A9" s="16">
        <v>2091003</v>
      </c>
      <c r="B9" s="17" t="s">
        <v>1556</v>
      </c>
      <c r="C9" s="18"/>
      <c r="D9" s="18">
        <v>15.2928</v>
      </c>
      <c r="E9" s="20"/>
    </row>
    <row r="10" s="1" customFormat="1" ht="59.1" customHeight="1" spans="1:5">
      <c r="A10" s="16">
        <v>2091099</v>
      </c>
      <c r="B10" s="17" t="s">
        <v>1557</v>
      </c>
      <c r="C10" s="18"/>
      <c r="D10" s="18"/>
      <c r="E10" s="20"/>
    </row>
  </sheetData>
  <mergeCells count="1">
    <mergeCell ref="A2:E2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A2" sqref="A2:G2"/>
    </sheetView>
  </sheetViews>
  <sheetFormatPr defaultColWidth="9" defaultRowHeight="15.75"/>
  <cols>
    <col min="1" max="1" width="7" style="203" customWidth="1"/>
    <col min="2" max="2" width="17.5" style="204" customWidth="1"/>
    <col min="3" max="3" width="10.375" style="205" customWidth="1"/>
    <col min="4" max="5" width="9.625" style="205" customWidth="1"/>
    <col min="6" max="6" width="12.875" style="203" customWidth="1"/>
    <col min="7" max="7" width="14.5" style="203" customWidth="1"/>
    <col min="8" max="8" width="9" style="203"/>
    <col min="9" max="9" width="13.75" style="203"/>
    <col min="10" max="16384" width="9" style="203"/>
  </cols>
  <sheetData>
    <row r="1" ht="21.75" customHeight="1" spans="1:7">
      <c r="A1" s="206" t="s">
        <v>101</v>
      </c>
      <c r="B1" s="6"/>
      <c r="C1" s="6"/>
      <c r="D1" s="6"/>
      <c r="E1" s="207"/>
      <c r="F1" s="208"/>
      <c r="G1" s="6"/>
    </row>
    <row r="2" ht="36.75" customHeight="1" spans="1:7">
      <c r="A2" s="209" t="s">
        <v>102</v>
      </c>
      <c r="B2" s="209"/>
      <c r="C2" s="209"/>
      <c r="D2" s="209"/>
      <c r="E2" s="209"/>
      <c r="F2" s="209"/>
      <c r="G2" s="209"/>
    </row>
    <row r="3" ht="22.5" customHeight="1" spans="1:7">
      <c r="A3" s="210"/>
      <c r="B3" s="6"/>
      <c r="C3" s="6"/>
      <c r="D3" s="6"/>
      <c r="E3" s="207"/>
      <c r="F3" s="211" t="s">
        <v>2</v>
      </c>
      <c r="G3" s="211"/>
    </row>
    <row r="4" ht="33" customHeight="1" spans="1:7">
      <c r="A4" s="212" t="s">
        <v>103</v>
      </c>
      <c r="B4" s="212" t="s">
        <v>104</v>
      </c>
      <c r="C4" s="212" t="s">
        <v>76</v>
      </c>
      <c r="D4" s="212" t="s">
        <v>105</v>
      </c>
      <c r="E4" s="212" t="s">
        <v>106</v>
      </c>
      <c r="F4" s="212" t="s">
        <v>4</v>
      </c>
      <c r="G4" s="212" t="s">
        <v>107</v>
      </c>
    </row>
    <row r="5" ht="24.95" customHeight="1" spans="1:7">
      <c r="A5" s="213"/>
      <c r="B5" s="212" t="s">
        <v>76</v>
      </c>
      <c r="C5" s="214">
        <f>D5+E5</f>
        <v>50001</v>
      </c>
      <c r="D5" s="214">
        <f>SUM(D6:D27)</f>
        <v>15504</v>
      </c>
      <c r="E5" s="214">
        <f>SUM(E6:E27)</f>
        <v>34497</v>
      </c>
      <c r="F5" s="215">
        <f>SUM(F6:F27)</f>
        <v>54951</v>
      </c>
      <c r="G5" s="216">
        <f>(C5/F5-1)*100</f>
        <v>-9.00802533165912</v>
      </c>
    </row>
    <row r="6" ht="24.95" customHeight="1" spans="1:9">
      <c r="A6" s="213" t="s">
        <v>108</v>
      </c>
      <c r="B6" s="217" t="s">
        <v>109</v>
      </c>
      <c r="C6" s="214">
        <f>D6+E6</f>
        <v>6029</v>
      </c>
      <c r="D6" s="214">
        <v>2998</v>
      </c>
      <c r="E6" s="214">
        <v>3031</v>
      </c>
      <c r="F6" s="214">
        <v>7652</v>
      </c>
      <c r="G6" s="216">
        <f>(C6/F6-1)*100</f>
        <v>-21.2101411395714</v>
      </c>
      <c r="I6" s="219"/>
    </row>
    <row r="7" ht="24.95" customHeight="1" spans="1:9">
      <c r="A7" s="213" t="s">
        <v>110</v>
      </c>
      <c r="B7" s="217" t="s">
        <v>111</v>
      </c>
      <c r="C7" s="214">
        <f>D7+E7</f>
        <v>47</v>
      </c>
      <c r="D7" s="214">
        <v>37</v>
      </c>
      <c r="E7" s="214">
        <v>10</v>
      </c>
      <c r="F7" s="214">
        <v>46</v>
      </c>
      <c r="G7" s="216">
        <f t="shared" ref="G7:G27" si="0">(C7/F7-1)*100</f>
        <v>2.17391304347827</v>
      </c>
      <c r="I7" s="219"/>
    </row>
    <row r="8" ht="24.95" customHeight="1" spans="1:10">
      <c r="A8" s="213" t="s">
        <v>112</v>
      </c>
      <c r="B8" s="217" t="s">
        <v>113</v>
      </c>
      <c r="C8" s="214">
        <f>D8+E8</f>
        <v>0</v>
      </c>
      <c r="D8" s="214"/>
      <c r="E8" s="214"/>
      <c r="F8" s="214"/>
      <c r="G8" s="216"/>
      <c r="I8" s="219"/>
      <c r="J8" s="220"/>
    </row>
    <row r="9" ht="24.95" customHeight="1" spans="1:13">
      <c r="A9" s="213" t="s">
        <v>114</v>
      </c>
      <c r="B9" s="217" t="s">
        <v>115</v>
      </c>
      <c r="C9" s="214">
        <f>D9+E9</f>
        <v>10456</v>
      </c>
      <c r="D9" s="214">
        <v>6758</v>
      </c>
      <c r="E9" s="214">
        <v>3698</v>
      </c>
      <c r="F9" s="214">
        <v>9607</v>
      </c>
      <c r="G9" s="216">
        <f t="shared" si="0"/>
        <v>8.83730613094618</v>
      </c>
      <c r="I9" s="219"/>
      <c r="K9" s="220"/>
      <c r="L9" s="220"/>
      <c r="M9" s="220"/>
    </row>
    <row r="10" ht="24.95" customHeight="1" spans="1:11">
      <c r="A10" s="213" t="s">
        <v>116</v>
      </c>
      <c r="B10" s="217" t="s">
        <v>117</v>
      </c>
      <c r="C10" s="214">
        <f t="shared" ref="C10:C27" si="1">D10+E10</f>
        <v>9003</v>
      </c>
      <c r="D10" s="214">
        <v>364</v>
      </c>
      <c r="E10" s="214">
        <v>8639</v>
      </c>
      <c r="F10" s="214">
        <v>10798</v>
      </c>
      <c r="G10" s="216">
        <f t="shared" si="0"/>
        <v>-16.6234487868124</v>
      </c>
      <c r="I10" s="219"/>
      <c r="K10" s="220"/>
    </row>
    <row r="11" ht="24.95" customHeight="1" spans="1:9">
      <c r="A11" s="213" t="s">
        <v>118</v>
      </c>
      <c r="B11" s="217" t="s">
        <v>119</v>
      </c>
      <c r="C11" s="214">
        <f t="shared" si="1"/>
        <v>0</v>
      </c>
      <c r="D11" s="214"/>
      <c r="E11" s="214"/>
      <c r="F11" s="214">
        <v>10</v>
      </c>
      <c r="G11" s="216">
        <f t="shared" si="0"/>
        <v>-100</v>
      </c>
      <c r="I11" s="219"/>
    </row>
    <row r="12" ht="24.95" customHeight="1" spans="1:9">
      <c r="A12" s="213" t="s">
        <v>120</v>
      </c>
      <c r="B12" s="217" t="s">
        <v>121</v>
      </c>
      <c r="C12" s="214">
        <f t="shared" si="1"/>
        <v>3225</v>
      </c>
      <c r="D12" s="214">
        <v>1001</v>
      </c>
      <c r="E12" s="214">
        <v>2224</v>
      </c>
      <c r="F12" s="214">
        <v>2215</v>
      </c>
      <c r="G12" s="216">
        <f t="shared" si="0"/>
        <v>45.5981941309255</v>
      </c>
      <c r="I12" s="219"/>
    </row>
    <row r="13" ht="24.95" customHeight="1" spans="1:9">
      <c r="A13" s="213" t="s">
        <v>122</v>
      </c>
      <c r="B13" s="217" t="s">
        <v>123</v>
      </c>
      <c r="C13" s="214">
        <f t="shared" si="1"/>
        <v>1406</v>
      </c>
      <c r="D13" s="214">
        <v>756</v>
      </c>
      <c r="E13" s="214">
        <v>650</v>
      </c>
      <c r="F13" s="214">
        <v>1325</v>
      </c>
      <c r="G13" s="216">
        <f t="shared" si="0"/>
        <v>6.11320754716982</v>
      </c>
      <c r="I13" s="219"/>
    </row>
    <row r="14" ht="24.95" customHeight="1" spans="1:9">
      <c r="A14" s="213" t="s">
        <v>124</v>
      </c>
      <c r="B14" s="217" t="s">
        <v>125</v>
      </c>
      <c r="C14" s="214">
        <f t="shared" si="1"/>
        <v>2939</v>
      </c>
      <c r="D14" s="214">
        <v>254</v>
      </c>
      <c r="E14" s="214">
        <v>2685</v>
      </c>
      <c r="F14" s="214">
        <v>3751</v>
      </c>
      <c r="G14" s="216">
        <f t="shared" si="0"/>
        <v>-21.6475606504932</v>
      </c>
      <c r="I14" s="219"/>
    </row>
    <row r="15" ht="24.95" customHeight="1" spans="1:9">
      <c r="A15" s="213" t="s">
        <v>126</v>
      </c>
      <c r="B15" s="217" t="s">
        <v>127</v>
      </c>
      <c r="C15" s="214">
        <f t="shared" si="1"/>
        <v>7481</v>
      </c>
      <c r="D15" s="214">
        <v>987</v>
      </c>
      <c r="E15" s="214">
        <v>6494</v>
      </c>
      <c r="F15" s="214">
        <v>8891</v>
      </c>
      <c r="G15" s="216">
        <f t="shared" si="0"/>
        <v>-15.8587335507817</v>
      </c>
      <c r="I15" s="219"/>
    </row>
    <row r="16" ht="24.95" customHeight="1" spans="1:9">
      <c r="A16" s="213" t="s">
        <v>128</v>
      </c>
      <c r="B16" s="217" t="s">
        <v>129</v>
      </c>
      <c r="C16" s="214">
        <f t="shared" si="1"/>
        <v>2925</v>
      </c>
      <c r="D16" s="214">
        <v>1425</v>
      </c>
      <c r="E16" s="214">
        <v>1500</v>
      </c>
      <c r="F16" s="214">
        <v>3006</v>
      </c>
      <c r="G16" s="216">
        <f t="shared" si="0"/>
        <v>-2.69461077844312</v>
      </c>
      <c r="I16" s="219"/>
    </row>
    <row r="17" ht="24.95" customHeight="1" spans="1:9">
      <c r="A17" s="213" t="s">
        <v>130</v>
      </c>
      <c r="B17" s="217" t="s">
        <v>131</v>
      </c>
      <c r="C17" s="214">
        <f t="shared" si="1"/>
        <v>0</v>
      </c>
      <c r="D17" s="214"/>
      <c r="E17" s="214"/>
      <c r="F17" s="214"/>
      <c r="G17" s="216"/>
      <c r="I17" s="219"/>
    </row>
    <row r="18" ht="24.95" customHeight="1" spans="1:9">
      <c r="A18" s="213" t="s">
        <v>132</v>
      </c>
      <c r="B18" s="217" t="s">
        <v>133</v>
      </c>
      <c r="C18" s="214">
        <f t="shared" si="1"/>
        <v>1044</v>
      </c>
      <c r="D18" s="214">
        <v>198</v>
      </c>
      <c r="E18" s="214">
        <v>846</v>
      </c>
      <c r="F18" s="214">
        <v>2204</v>
      </c>
      <c r="G18" s="216">
        <f t="shared" si="0"/>
        <v>-52.6315789473684</v>
      </c>
      <c r="I18" s="219"/>
    </row>
    <row r="19" ht="24.95" customHeight="1" spans="1:9">
      <c r="A19" s="213" t="s">
        <v>134</v>
      </c>
      <c r="B19" s="217" t="s">
        <v>135</v>
      </c>
      <c r="C19" s="214">
        <f t="shared" si="1"/>
        <v>0</v>
      </c>
      <c r="D19" s="214"/>
      <c r="E19" s="214"/>
      <c r="F19" s="214"/>
      <c r="G19" s="216"/>
      <c r="I19" s="219"/>
    </row>
    <row r="20" ht="24.95" customHeight="1" spans="1:9">
      <c r="A20" s="213" t="s">
        <v>136</v>
      </c>
      <c r="B20" s="217" t="s">
        <v>137</v>
      </c>
      <c r="C20" s="214">
        <f t="shared" si="1"/>
        <v>0</v>
      </c>
      <c r="D20" s="214"/>
      <c r="E20" s="214"/>
      <c r="F20" s="214"/>
      <c r="G20" s="216"/>
      <c r="I20" s="219"/>
    </row>
    <row r="21" ht="24.95" customHeight="1" spans="1:9">
      <c r="A21" s="213" t="s">
        <v>138</v>
      </c>
      <c r="B21" s="217" t="s">
        <v>139</v>
      </c>
      <c r="C21" s="214">
        <f t="shared" si="1"/>
        <v>111</v>
      </c>
      <c r="D21" s="214"/>
      <c r="E21" s="214">
        <v>111</v>
      </c>
      <c r="F21" s="214">
        <v>111</v>
      </c>
      <c r="G21" s="218">
        <v>0</v>
      </c>
      <c r="I21" s="219"/>
    </row>
    <row r="22" ht="24.95" customHeight="1" spans="1:9">
      <c r="A22" s="213" t="s">
        <v>140</v>
      </c>
      <c r="B22" s="217" t="s">
        <v>141</v>
      </c>
      <c r="C22" s="214">
        <f t="shared" si="1"/>
        <v>361</v>
      </c>
      <c r="D22" s="214">
        <v>231</v>
      </c>
      <c r="E22" s="214">
        <v>130</v>
      </c>
      <c r="F22" s="214">
        <v>361</v>
      </c>
      <c r="G22" s="216"/>
      <c r="I22" s="219"/>
    </row>
    <row r="23" ht="24.95" customHeight="1" spans="1:9">
      <c r="A23" s="213" t="s">
        <v>142</v>
      </c>
      <c r="B23" s="217" t="s">
        <v>143</v>
      </c>
      <c r="C23" s="214">
        <f t="shared" si="1"/>
        <v>1172</v>
      </c>
      <c r="D23" s="214"/>
      <c r="E23" s="214">
        <v>1172</v>
      </c>
      <c r="F23" s="214">
        <v>1172</v>
      </c>
      <c r="G23" s="216"/>
      <c r="I23" s="219"/>
    </row>
    <row r="24" ht="24.95" customHeight="1" spans="1:9">
      <c r="A24" s="213" t="s">
        <v>144</v>
      </c>
      <c r="B24" s="217" t="s">
        <v>145</v>
      </c>
      <c r="C24" s="214">
        <f t="shared" si="1"/>
        <v>0</v>
      </c>
      <c r="D24" s="214"/>
      <c r="E24" s="214"/>
      <c r="F24" s="214"/>
      <c r="G24" s="216"/>
      <c r="I24" s="219"/>
    </row>
    <row r="25" ht="24.95" customHeight="1" spans="1:9">
      <c r="A25" s="213" t="s">
        <v>146</v>
      </c>
      <c r="B25" s="217" t="s">
        <v>147</v>
      </c>
      <c r="C25" s="214">
        <f t="shared" si="1"/>
        <v>802</v>
      </c>
      <c r="D25" s="214">
        <v>495</v>
      </c>
      <c r="E25" s="214">
        <v>307</v>
      </c>
      <c r="F25" s="214">
        <v>802</v>
      </c>
      <c r="G25" s="216">
        <f t="shared" si="0"/>
        <v>0</v>
      </c>
      <c r="I25" s="219"/>
    </row>
    <row r="26" ht="24.95" customHeight="1" spans="1:9">
      <c r="A26" s="213" t="s">
        <v>148</v>
      </c>
      <c r="B26" s="217" t="s">
        <v>149</v>
      </c>
      <c r="C26" s="214">
        <f t="shared" si="1"/>
        <v>1000</v>
      </c>
      <c r="D26" s="214"/>
      <c r="E26" s="214">
        <v>1000</v>
      </c>
      <c r="F26" s="214">
        <v>1000</v>
      </c>
      <c r="G26" s="216">
        <f t="shared" si="0"/>
        <v>0</v>
      </c>
      <c r="I26" s="219"/>
    </row>
    <row r="27" ht="24.95" customHeight="1" spans="1:9">
      <c r="A27" s="213" t="s">
        <v>150</v>
      </c>
      <c r="B27" s="217" t="s">
        <v>151</v>
      </c>
      <c r="C27" s="214">
        <f t="shared" si="1"/>
        <v>2000</v>
      </c>
      <c r="D27" s="214"/>
      <c r="E27" s="214">
        <v>2000</v>
      </c>
      <c r="F27" s="214">
        <v>2000</v>
      </c>
      <c r="G27" s="216">
        <f t="shared" si="0"/>
        <v>0</v>
      </c>
      <c r="I27" s="219"/>
    </row>
  </sheetData>
  <mergeCells count="2">
    <mergeCell ref="A2:G2"/>
    <mergeCell ref="F3:G3"/>
  </mergeCells>
  <printOptions horizontalCentered="1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1"/>
  <sheetViews>
    <sheetView topLeftCell="A730" workbookViewId="0">
      <selection activeCell="A1247" sqref="$A1247:$XFD1299"/>
    </sheetView>
  </sheetViews>
  <sheetFormatPr defaultColWidth="9" defaultRowHeight="14.25" outlineLevelCol="4"/>
  <cols>
    <col min="1" max="1" width="44" style="183" customWidth="1"/>
    <col min="2" max="2" width="14.875" style="187" customWidth="1"/>
    <col min="3" max="3" width="13.5" style="187" customWidth="1"/>
    <col min="4" max="4" width="13.875" style="188" customWidth="1"/>
    <col min="5" max="5" width="15" style="183" customWidth="1"/>
    <col min="6" max="16384" width="9" style="149"/>
  </cols>
  <sheetData>
    <row r="1" s="183" customFormat="1" ht="18" customHeight="1" spans="1:5">
      <c r="A1" s="184" t="s">
        <v>72</v>
      </c>
      <c r="B1" s="189"/>
      <c r="C1" s="189"/>
      <c r="D1" s="190"/>
      <c r="E1" s="191" t="s">
        <v>152</v>
      </c>
    </row>
    <row r="2" s="184" customFormat="1" ht="20.25" spans="1:5">
      <c r="A2" s="192" t="s">
        <v>153</v>
      </c>
      <c r="B2" s="192"/>
      <c r="C2" s="192"/>
      <c r="D2" s="192"/>
      <c r="E2" s="192"/>
    </row>
    <row r="3" s="183" customFormat="1" ht="20.25" customHeight="1" spans="2:5">
      <c r="B3" s="189"/>
      <c r="C3" s="189"/>
      <c r="D3" s="190"/>
      <c r="E3" s="191" t="s">
        <v>2</v>
      </c>
    </row>
    <row r="4" s="183" customFormat="1" ht="36" customHeight="1" spans="1:5">
      <c r="A4" s="193" t="s">
        <v>154</v>
      </c>
      <c r="B4" s="194" t="s">
        <v>155</v>
      </c>
      <c r="C4" s="195" t="s">
        <v>156</v>
      </c>
      <c r="D4" s="196" t="s">
        <v>157</v>
      </c>
      <c r="E4" s="193" t="s">
        <v>158</v>
      </c>
    </row>
    <row r="5" ht="20.1" customHeight="1" spans="1:5">
      <c r="A5" s="197" t="s">
        <v>159</v>
      </c>
      <c r="B5" s="167">
        <f>SUM(B6,B18,B27,B39,B51,B62,B73,B85,B94,B104,B119,B128,B139,B151,B161,B174,B181,B188,B197,B203,B210,B218,B225,B231,B237,B243,B249,B255,)</f>
        <v>4256</v>
      </c>
      <c r="C5" s="167">
        <f>SUM(C6,C18,C27,C39,C51,C62,C73,C85,C94,C104,C119,C128,C139,C151,C161,C174,C181,C188,C197,C203,C210,C218,C225,C231,C237,C243,C249,C255,)</f>
        <v>12704</v>
      </c>
      <c r="D5" s="157">
        <f t="shared" ref="D5:D68" si="0">IF(B5=0,"",ROUND(C5/B5*100,1))</f>
        <v>298.5</v>
      </c>
      <c r="E5" s="197"/>
    </row>
    <row r="6" ht="20.1" hidden="1" customHeight="1" spans="1:5">
      <c r="A6" s="198" t="s">
        <v>160</v>
      </c>
      <c r="B6" s="156">
        <f>SUM(B7:B17)</f>
        <v>0</v>
      </c>
      <c r="C6" s="156">
        <f>SUM(C7:C17)</f>
        <v>0</v>
      </c>
      <c r="D6" s="157" t="str">
        <f t="shared" si="0"/>
        <v/>
      </c>
      <c r="E6" s="197"/>
    </row>
    <row r="7" ht="20.1" hidden="1" customHeight="1" spans="1:5">
      <c r="A7" s="198" t="s">
        <v>161</v>
      </c>
      <c r="B7" s="159"/>
      <c r="C7" s="159"/>
      <c r="D7" s="157" t="str">
        <f t="shared" si="0"/>
        <v/>
      </c>
      <c r="E7" s="197"/>
    </row>
    <row r="8" ht="20.1" hidden="1" customHeight="1" spans="1:5">
      <c r="A8" s="198" t="s">
        <v>162</v>
      </c>
      <c r="B8" s="159"/>
      <c r="C8" s="159"/>
      <c r="D8" s="157" t="str">
        <f t="shared" si="0"/>
        <v/>
      </c>
      <c r="E8" s="197"/>
    </row>
    <row r="9" ht="20.1" hidden="1" customHeight="1" spans="1:5">
      <c r="A9" s="199" t="s">
        <v>163</v>
      </c>
      <c r="B9" s="159"/>
      <c r="C9" s="159"/>
      <c r="D9" s="157" t="str">
        <f t="shared" si="0"/>
        <v/>
      </c>
      <c r="E9" s="197"/>
    </row>
    <row r="10" ht="20.1" hidden="1" customHeight="1" spans="1:5">
      <c r="A10" s="199" t="s">
        <v>164</v>
      </c>
      <c r="B10" s="159"/>
      <c r="C10" s="159"/>
      <c r="D10" s="157" t="str">
        <f t="shared" si="0"/>
        <v/>
      </c>
      <c r="E10" s="197"/>
    </row>
    <row r="11" ht="20.1" hidden="1" customHeight="1" spans="1:5">
      <c r="A11" s="199" t="s">
        <v>165</v>
      </c>
      <c r="B11" s="159"/>
      <c r="C11" s="159"/>
      <c r="D11" s="157" t="str">
        <f t="shared" si="0"/>
        <v/>
      </c>
      <c r="E11" s="197"/>
    </row>
    <row r="12" ht="20.1" hidden="1" customHeight="1" spans="1:5">
      <c r="A12" s="197" t="s">
        <v>166</v>
      </c>
      <c r="B12" s="159"/>
      <c r="C12" s="159"/>
      <c r="D12" s="157" t="str">
        <f t="shared" si="0"/>
        <v/>
      </c>
      <c r="E12" s="197"/>
    </row>
    <row r="13" ht="20.1" hidden="1" customHeight="1" spans="1:5">
      <c r="A13" s="197" t="s">
        <v>167</v>
      </c>
      <c r="B13" s="159"/>
      <c r="C13" s="159"/>
      <c r="D13" s="157" t="str">
        <f t="shared" si="0"/>
        <v/>
      </c>
      <c r="E13" s="197"/>
    </row>
    <row r="14" ht="20.1" hidden="1" customHeight="1" spans="1:5">
      <c r="A14" s="197" t="s">
        <v>168</v>
      </c>
      <c r="B14" s="159"/>
      <c r="C14" s="159"/>
      <c r="D14" s="157" t="str">
        <f t="shared" si="0"/>
        <v/>
      </c>
      <c r="E14" s="197"/>
    </row>
    <row r="15" ht="20.1" hidden="1" customHeight="1" spans="1:5">
      <c r="A15" s="197" t="s">
        <v>169</v>
      </c>
      <c r="B15" s="159"/>
      <c r="C15" s="159"/>
      <c r="D15" s="157" t="str">
        <f t="shared" si="0"/>
        <v/>
      </c>
      <c r="E15" s="197"/>
    </row>
    <row r="16" ht="20.1" hidden="1" customHeight="1" spans="1:5">
      <c r="A16" s="197" t="s">
        <v>170</v>
      </c>
      <c r="B16" s="159"/>
      <c r="C16" s="159"/>
      <c r="D16" s="157" t="str">
        <f t="shared" si="0"/>
        <v/>
      </c>
      <c r="E16" s="197"/>
    </row>
    <row r="17" ht="20.1" hidden="1" customHeight="1" spans="1:5">
      <c r="A17" s="197" t="s">
        <v>171</v>
      </c>
      <c r="B17" s="159"/>
      <c r="C17" s="159"/>
      <c r="D17" s="157" t="str">
        <f t="shared" si="0"/>
        <v/>
      </c>
      <c r="E17" s="197"/>
    </row>
    <row r="18" ht="20.1" hidden="1" customHeight="1" spans="1:5">
      <c r="A18" s="198" t="s">
        <v>172</v>
      </c>
      <c r="B18" s="156">
        <f>SUM(B19:B26)</f>
        <v>0</v>
      </c>
      <c r="C18" s="156">
        <f>SUM(C19:C26)</f>
        <v>0</v>
      </c>
      <c r="D18" s="157" t="str">
        <f t="shared" si="0"/>
        <v/>
      </c>
      <c r="E18" s="197"/>
    </row>
    <row r="19" ht="20.1" hidden="1" customHeight="1" spans="1:5">
      <c r="A19" s="198" t="s">
        <v>161</v>
      </c>
      <c r="B19" s="159"/>
      <c r="C19" s="159"/>
      <c r="D19" s="157" t="str">
        <f t="shared" si="0"/>
        <v/>
      </c>
      <c r="E19" s="197"/>
    </row>
    <row r="20" ht="20.1" hidden="1" customHeight="1" spans="1:5">
      <c r="A20" s="198" t="s">
        <v>162</v>
      </c>
      <c r="B20" s="159"/>
      <c r="C20" s="159"/>
      <c r="D20" s="157" t="str">
        <f t="shared" si="0"/>
        <v/>
      </c>
      <c r="E20" s="197"/>
    </row>
    <row r="21" ht="20.1" hidden="1" customHeight="1" spans="1:5">
      <c r="A21" s="199" t="s">
        <v>163</v>
      </c>
      <c r="B21" s="159"/>
      <c r="C21" s="159"/>
      <c r="D21" s="157" t="str">
        <f t="shared" si="0"/>
        <v/>
      </c>
      <c r="E21" s="197"/>
    </row>
    <row r="22" ht="20.1" hidden="1" customHeight="1" spans="1:5">
      <c r="A22" s="199" t="s">
        <v>173</v>
      </c>
      <c r="B22" s="159"/>
      <c r="C22" s="159"/>
      <c r="D22" s="157" t="str">
        <f t="shared" si="0"/>
        <v/>
      </c>
      <c r="E22" s="197"/>
    </row>
    <row r="23" ht="20.1" hidden="1" customHeight="1" spans="1:5">
      <c r="A23" s="199" t="s">
        <v>174</v>
      </c>
      <c r="B23" s="159"/>
      <c r="C23" s="159"/>
      <c r="D23" s="157" t="str">
        <f t="shared" si="0"/>
        <v/>
      </c>
      <c r="E23" s="197"/>
    </row>
    <row r="24" ht="20.1" hidden="1" customHeight="1" spans="1:5">
      <c r="A24" s="199" t="s">
        <v>175</v>
      </c>
      <c r="B24" s="159"/>
      <c r="C24" s="159"/>
      <c r="D24" s="157" t="str">
        <f t="shared" si="0"/>
        <v/>
      </c>
      <c r="E24" s="197"/>
    </row>
    <row r="25" ht="20.1" hidden="1" customHeight="1" spans="1:5">
      <c r="A25" s="199" t="s">
        <v>170</v>
      </c>
      <c r="B25" s="159"/>
      <c r="C25" s="159"/>
      <c r="D25" s="157" t="str">
        <f t="shared" si="0"/>
        <v/>
      </c>
      <c r="E25" s="197"/>
    </row>
    <row r="26" ht="20.1" hidden="1" customHeight="1" spans="1:5">
      <c r="A26" s="199" t="s">
        <v>176</v>
      </c>
      <c r="B26" s="159"/>
      <c r="C26" s="159"/>
      <c r="D26" s="157" t="str">
        <f t="shared" si="0"/>
        <v/>
      </c>
      <c r="E26" s="197"/>
    </row>
    <row r="27" ht="20.1" customHeight="1" spans="1:5">
      <c r="A27" s="198" t="s">
        <v>177</v>
      </c>
      <c r="B27" s="156">
        <f>SUM(B28:B38)</f>
        <v>1865</v>
      </c>
      <c r="C27" s="156">
        <f>SUM(C28:C38)</f>
        <v>2301</v>
      </c>
      <c r="D27" s="157">
        <f t="shared" si="0"/>
        <v>123.4</v>
      </c>
      <c r="E27" s="197"/>
    </row>
    <row r="28" ht="20.1" customHeight="1" spans="1:5">
      <c r="A28" s="198" t="s">
        <v>161</v>
      </c>
      <c r="B28" s="159">
        <v>1717</v>
      </c>
      <c r="C28" s="159">
        <v>2160</v>
      </c>
      <c r="D28" s="157">
        <f t="shared" si="0"/>
        <v>125.8</v>
      </c>
      <c r="E28" s="197"/>
    </row>
    <row r="29" ht="20.1" hidden="1" customHeight="1" spans="1:5">
      <c r="A29" s="198" t="s">
        <v>162</v>
      </c>
      <c r="B29" s="159"/>
      <c r="C29" s="159"/>
      <c r="D29" s="157" t="str">
        <f t="shared" si="0"/>
        <v/>
      </c>
      <c r="E29" s="197"/>
    </row>
    <row r="30" ht="20.1" hidden="1" customHeight="1" spans="1:5">
      <c r="A30" s="199" t="s">
        <v>163</v>
      </c>
      <c r="B30" s="159"/>
      <c r="C30" s="159"/>
      <c r="D30" s="157" t="str">
        <f t="shared" si="0"/>
        <v/>
      </c>
      <c r="E30" s="197"/>
    </row>
    <row r="31" ht="20.1" hidden="1" customHeight="1" spans="1:5">
      <c r="A31" s="199" t="s">
        <v>178</v>
      </c>
      <c r="B31" s="159"/>
      <c r="C31" s="159"/>
      <c r="D31" s="157" t="str">
        <f t="shared" si="0"/>
        <v/>
      </c>
      <c r="E31" s="197"/>
    </row>
    <row r="32" ht="20.1" hidden="1" customHeight="1" spans="1:5">
      <c r="A32" s="199" t="s">
        <v>179</v>
      </c>
      <c r="B32" s="159"/>
      <c r="C32" s="159"/>
      <c r="D32" s="157" t="str">
        <f t="shared" si="0"/>
        <v/>
      </c>
      <c r="E32" s="197"/>
    </row>
    <row r="33" ht="20.1" hidden="1" customHeight="1" spans="1:5">
      <c r="A33" s="198" t="s">
        <v>180</v>
      </c>
      <c r="B33" s="159"/>
      <c r="C33" s="159"/>
      <c r="D33" s="157" t="str">
        <f t="shared" si="0"/>
        <v/>
      </c>
      <c r="E33" s="197"/>
    </row>
    <row r="34" ht="20.1" hidden="1" customHeight="1" spans="1:5">
      <c r="A34" s="198" t="s">
        <v>181</v>
      </c>
      <c r="B34" s="159"/>
      <c r="C34" s="159"/>
      <c r="D34" s="157" t="str">
        <f t="shared" si="0"/>
        <v/>
      </c>
      <c r="E34" s="197"/>
    </row>
    <row r="35" ht="20.1" customHeight="1" spans="1:5">
      <c r="A35" s="198" t="s">
        <v>182</v>
      </c>
      <c r="B35" s="159">
        <v>148</v>
      </c>
      <c r="C35" s="159">
        <v>141</v>
      </c>
      <c r="D35" s="157">
        <f t="shared" si="0"/>
        <v>95.3</v>
      </c>
      <c r="E35" s="197"/>
    </row>
    <row r="36" ht="20.1" hidden="1" customHeight="1" spans="1:5">
      <c r="A36" s="199" t="s">
        <v>183</v>
      </c>
      <c r="B36" s="159"/>
      <c r="C36" s="159"/>
      <c r="D36" s="157" t="str">
        <f t="shared" si="0"/>
        <v/>
      </c>
      <c r="E36" s="197"/>
    </row>
    <row r="37" ht="20.1" hidden="1" customHeight="1" spans="1:5">
      <c r="A37" s="199" t="s">
        <v>170</v>
      </c>
      <c r="B37" s="159"/>
      <c r="C37" s="159"/>
      <c r="D37" s="157" t="str">
        <f t="shared" si="0"/>
        <v/>
      </c>
      <c r="E37" s="197"/>
    </row>
    <row r="38" ht="20.1" hidden="1" customHeight="1" spans="1:5">
      <c r="A38" s="199" t="s">
        <v>184</v>
      </c>
      <c r="B38" s="159"/>
      <c r="C38" s="159"/>
      <c r="D38" s="157" t="str">
        <f t="shared" si="0"/>
        <v/>
      </c>
      <c r="E38" s="197"/>
    </row>
    <row r="39" ht="20.1" customHeight="1" spans="1:5">
      <c r="A39" s="198" t="s">
        <v>185</v>
      </c>
      <c r="B39" s="156">
        <f>SUM(B40:B50)</f>
        <v>428</v>
      </c>
      <c r="C39" s="156">
        <f>SUM(C40:C50)</f>
        <v>2367</v>
      </c>
      <c r="D39" s="157">
        <f t="shared" si="0"/>
        <v>553</v>
      </c>
      <c r="E39" s="197"/>
    </row>
    <row r="40" ht="20.1" customHeight="1" spans="1:5">
      <c r="A40" s="198" t="s">
        <v>161</v>
      </c>
      <c r="B40" s="159">
        <v>428</v>
      </c>
      <c r="C40" s="159">
        <v>2367</v>
      </c>
      <c r="D40" s="157">
        <f t="shared" si="0"/>
        <v>553</v>
      </c>
      <c r="E40" s="197"/>
    </row>
    <row r="41" ht="20.1" hidden="1" customHeight="1" spans="1:5">
      <c r="A41" s="198" t="s">
        <v>162</v>
      </c>
      <c r="B41" s="159"/>
      <c r="C41" s="159"/>
      <c r="D41" s="157" t="str">
        <f t="shared" si="0"/>
        <v/>
      </c>
      <c r="E41" s="197"/>
    </row>
    <row r="42" ht="20.1" hidden="1" customHeight="1" spans="1:5">
      <c r="A42" s="199" t="s">
        <v>163</v>
      </c>
      <c r="B42" s="159"/>
      <c r="C42" s="159"/>
      <c r="D42" s="157" t="str">
        <f t="shared" si="0"/>
        <v/>
      </c>
      <c r="E42" s="197"/>
    </row>
    <row r="43" ht="20.1" hidden="1" customHeight="1" spans="1:5">
      <c r="A43" s="199" t="s">
        <v>186</v>
      </c>
      <c r="B43" s="159"/>
      <c r="C43" s="159"/>
      <c r="D43" s="157" t="str">
        <f t="shared" si="0"/>
        <v/>
      </c>
      <c r="E43" s="197"/>
    </row>
    <row r="44" ht="20.1" hidden="1" customHeight="1" spans="1:5">
      <c r="A44" s="199" t="s">
        <v>187</v>
      </c>
      <c r="B44" s="159"/>
      <c r="C44" s="159"/>
      <c r="D44" s="157" t="str">
        <f t="shared" si="0"/>
        <v/>
      </c>
      <c r="E44" s="197"/>
    </row>
    <row r="45" ht="20.1" hidden="1" customHeight="1" spans="1:5">
      <c r="A45" s="198" t="s">
        <v>188</v>
      </c>
      <c r="B45" s="159"/>
      <c r="C45" s="159"/>
      <c r="D45" s="157" t="str">
        <f t="shared" si="0"/>
        <v/>
      </c>
      <c r="E45" s="197"/>
    </row>
    <row r="46" ht="20.1" hidden="1" customHeight="1" spans="1:5">
      <c r="A46" s="198" t="s">
        <v>189</v>
      </c>
      <c r="B46" s="159"/>
      <c r="C46" s="159"/>
      <c r="D46" s="157" t="str">
        <f t="shared" si="0"/>
        <v/>
      </c>
      <c r="E46" s="197"/>
    </row>
    <row r="47" ht="20.1" hidden="1" customHeight="1" spans="1:5">
      <c r="A47" s="198" t="s">
        <v>190</v>
      </c>
      <c r="B47" s="159"/>
      <c r="C47" s="159"/>
      <c r="D47" s="157" t="str">
        <f t="shared" si="0"/>
        <v/>
      </c>
      <c r="E47" s="197"/>
    </row>
    <row r="48" ht="20.1" hidden="1" customHeight="1" spans="1:5">
      <c r="A48" s="198" t="s">
        <v>191</v>
      </c>
      <c r="B48" s="159"/>
      <c r="C48" s="159"/>
      <c r="D48" s="157" t="str">
        <f t="shared" si="0"/>
        <v/>
      </c>
      <c r="E48" s="197"/>
    </row>
    <row r="49" ht="20.1" hidden="1" customHeight="1" spans="1:5">
      <c r="A49" s="198" t="s">
        <v>170</v>
      </c>
      <c r="B49" s="159"/>
      <c r="C49" s="159"/>
      <c r="D49" s="157" t="str">
        <f t="shared" si="0"/>
        <v/>
      </c>
      <c r="E49" s="197"/>
    </row>
    <row r="50" ht="20.1" hidden="1" customHeight="1" spans="1:5">
      <c r="A50" s="199" t="s">
        <v>192</v>
      </c>
      <c r="B50" s="159"/>
      <c r="C50" s="159"/>
      <c r="D50" s="157" t="str">
        <f t="shared" si="0"/>
        <v/>
      </c>
      <c r="E50" s="197"/>
    </row>
    <row r="51" ht="20.1" customHeight="1" spans="1:5">
      <c r="A51" s="199" t="s">
        <v>193</v>
      </c>
      <c r="B51" s="156">
        <f>SUM(B52:B61)</f>
        <v>166</v>
      </c>
      <c r="C51" s="156">
        <f>SUM(C52:C61)</f>
        <v>194</v>
      </c>
      <c r="D51" s="157">
        <f t="shared" si="0"/>
        <v>116.9</v>
      </c>
      <c r="E51" s="197"/>
    </row>
    <row r="52" ht="20.1" customHeight="1" spans="1:5">
      <c r="A52" s="199" t="s">
        <v>161</v>
      </c>
      <c r="B52" s="159">
        <v>70</v>
      </c>
      <c r="C52" s="159">
        <v>98</v>
      </c>
      <c r="D52" s="157">
        <f t="shared" si="0"/>
        <v>140</v>
      </c>
      <c r="E52" s="197"/>
    </row>
    <row r="53" ht="20.1" hidden="1" customHeight="1" spans="1:5">
      <c r="A53" s="197" t="s">
        <v>162</v>
      </c>
      <c r="B53" s="159"/>
      <c r="C53" s="159"/>
      <c r="D53" s="157" t="str">
        <f t="shared" si="0"/>
        <v/>
      </c>
      <c r="E53" s="197"/>
    </row>
    <row r="54" ht="20.1" hidden="1" customHeight="1" spans="1:5">
      <c r="A54" s="198" t="s">
        <v>163</v>
      </c>
      <c r="B54" s="159"/>
      <c r="C54" s="159"/>
      <c r="D54" s="157" t="str">
        <f t="shared" si="0"/>
        <v/>
      </c>
      <c r="E54" s="197"/>
    </row>
    <row r="55" ht="20.1" customHeight="1" spans="1:5">
      <c r="A55" s="198" t="s">
        <v>194</v>
      </c>
      <c r="B55" s="159">
        <v>96</v>
      </c>
      <c r="C55" s="159">
        <v>96</v>
      </c>
      <c r="D55" s="157">
        <f t="shared" si="0"/>
        <v>100</v>
      </c>
      <c r="E55" s="197"/>
    </row>
    <row r="56" ht="20.1" hidden="1" customHeight="1" spans="1:5">
      <c r="A56" s="198" t="s">
        <v>195</v>
      </c>
      <c r="B56" s="159"/>
      <c r="C56" s="159"/>
      <c r="D56" s="157" t="str">
        <f t="shared" si="0"/>
        <v/>
      </c>
      <c r="E56" s="197"/>
    </row>
    <row r="57" ht="20.1" hidden="1" customHeight="1" spans="1:5">
      <c r="A57" s="199" t="s">
        <v>196</v>
      </c>
      <c r="B57" s="159"/>
      <c r="C57" s="159"/>
      <c r="D57" s="157" t="str">
        <f t="shared" si="0"/>
        <v/>
      </c>
      <c r="E57" s="197"/>
    </row>
    <row r="58" ht="20.1" hidden="1" customHeight="1" spans="1:5">
      <c r="A58" s="199" t="s">
        <v>197</v>
      </c>
      <c r="B58" s="159"/>
      <c r="C58" s="159"/>
      <c r="D58" s="157" t="str">
        <f t="shared" si="0"/>
        <v/>
      </c>
      <c r="E58" s="197"/>
    </row>
    <row r="59" ht="20.1" hidden="1" customHeight="1" spans="1:5">
      <c r="A59" s="199" t="s">
        <v>198</v>
      </c>
      <c r="B59" s="159"/>
      <c r="C59" s="159"/>
      <c r="D59" s="157" t="str">
        <f t="shared" si="0"/>
        <v/>
      </c>
      <c r="E59" s="197"/>
    </row>
    <row r="60" ht="20.1" hidden="1" customHeight="1" spans="1:5">
      <c r="A60" s="198" t="s">
        <v>170</v>
      </c>
      <c r="B60" s="159"/>
      <c r="C60" s="159"/>
      <c r="D60" s="157" t="str">
        <f t="shared" si="0"/>
        <v/>
      </c>
      <c r="E60" s="197"/>
    </row>
    <row r="61" ht="20.1" hidden="1" customHeight="1" spans="1:5">
      <c r="A61" s="198" t="s">
        <v>199</v>
      </c>
      <c r="B61" s="159"/>
      <c r="C61" s="159"/>
      <c r="D61" s="157" t="str">
        <f t="shared" si="0"/>
        <v/>
      </c>
      <c r="E61" s="197"/>
    </row>
    <row r="62" ht="20.1" customHeight="1" spans="1:5">
      <c r="A62" s="198" t="s">
        <v>200</v>
      </c>
      <c r="B62" s="156">
        <f>SUM(B63:B72)</f>
        <v>962</v>
      </c>
      <c r="C62" s="156">
        <f>SUM(C63:C72)</f>
        <v>6873</v>
      </c>
      <c r="D62" s="157">
        <f t="shared" si="0"/>
        <v>714.4</v>
      </c>
      <c r="E62" s="197"/>
    </row>
    <row r="63" ht="20.1" customHeight="1" spans="1:5">
      <c r="A63" s="199" t="s">
        <v>161</v>
      </c>
      <c r="B63" s="159">
        <v>962</v>
      </c>
      <c r="C63" s="159">
        <v>547</v>
      </c>
      <c r="D63" s="157">
        <f t="shared" si="0"/>
        <v>56.9</v>
      </c>
      <c r="E63" s="197"/>
    </row>
    <row r="64" ht="20.1" hidden="1" customHeight="1" spans="1:5">
      <c r="A64" s="197" t="s">
        <v>162</v>
      </c>
      <c r="B64" s="159"/>
      <c r="C64" s="159"/>
      <c r="D64" s="157" t="str">
        <f t="shared" si="0"/>
        <v/>
      </c>
      <c r="E64" s="197"/>
    </row>
    <row r="65" ht="20.1" hidden="1" customHeight="1" spans="1:5">
      <c r="A65" s="197" t="s">
        <v>163</v>
      </c>
      <c r="B65" s="159"/>
      <c r="C65" s="159"/>
      <c r="D65" s="157" t="str">
        <f t="shared" si="0"/>
        <v/>
      </c>
      <c r="E65" s="197"/>
    </row>
    <row r="66" ht="20.1" hidden="1" customHeight="1" spans="1:5">
      <c r="A66" s="197" t="s">
        <v>201</v>
      </c>
      <c r="B66" s="159"/>
      <c r="C66" s="159"/>
      <c r="D66" s="157" t="str">
        <f t="shared" si="0"/>
        <v/>
      </c>
      <c r="E66" s="197"/>
    </row>
    <row r="67" ht="20.1" hidden="1" customHeight="1" spans="1:5">
      <c r="A67" s="197" t="s">
        <v>202</v>
      </c>
      <c r="B67" s="159"/>
      <c r="C67" s="159"/>
      <c r="D67" s="157" t="str">
        <f t="shared" si="0"/>
        <v/>
      </c>
      <c r="E67" s="197"/>
    </row>
    <row r="68" ht="20.1" hidden="1" customHeight="1" spans="1:5">
      <c r="A68" s="197" t="s">
        <v>203</v>
      </c>
      <c r="B68" s="159"/>
      <c r="C68" s="159"/>
      <c r="D68" s="157" t="str">
        <f t="shared" si="0"/>
        <v/>
      </c>
      <c r="E68" s="197"/>
    </row>
    <row r="69" ht="20.1" hidden="1" customHeight="1" spans="1:5">
      <c r="A69" s="198" t="s">
        <v>204</v>
      </c>
      <c r="B69" s="159"/>
      <c r="C69" s="159"/>
      <c r="D69" s="157" t="str">
        <f t="shared" ref="D69:D132" si="1">IF(B69=0,"",ROUND(C69/B69*100,1))</f>
        <v/>
      </c>
      <c r="E69" s="197"/>
    </row>
    <row r="70" ht="20.1" hidden="1" customHeight="1" spans="1:5">
      <c r="A70" s="199" t="s">
        <v>205</v>
      </c>
      <c r="B70" s="159"/>
      <c r="C70" s="159"/>
      <c r="D70" s="157" t="str">
        <f t="shared" si="1"/>
        <v/>
      </c>
      <c r="E70" s="197"/>
    </row>
    <row r="71" ht="20.1" hidden="1" customHeight="1" spans="1:5">
      <c r="A71" s="199" t="s">
        <v>170</v>
      </c>
      <c r="B71" s="159"/>
      <c r="C71" s="159"/>
      <c r="D71" s="157" t="str">
        <f t="shared" si="1"/>
        <v/>
      </c>
      <c r="E71" s="197"/>
    </row>
    <row r="72" ht="20.1" customHeight="1" spans="1:5">
      <c r="A72" s="199" t="s">
        <v>206</v>
      </c>
      <c r="B72" s="159"/>
      <c r="C72" s="159">
        <v>6326</v>
      </c>
      <c r="D72" s="157" t="str">
        <f t="shared" si="1"/>
        <v/>
      </c>
      <c r="E72" s="197"/>
    </row>
    <row r="73" ht="20.1" customHeight="1" spans="1:5">
      <c r="A73" s="198" t="s">
        <v>207</v>
      </c>
      <c r="B73" s="156">
        <f>SUM(B74:B84)</f>
        <v>0</v>
      </c>
      <c r="C73" s="156">
        <f>SUM(C74:C84)</f>
        <v>0</v>
      </c>
      <c r="D73" s="157" t="str">
        <f t="shared" si="1"/>
        <v/>
      </c>
      <c r="E73" s="197"/>
    </row>
    <row r="74" ht="20.1" hidden="1" customHeight="1" spans="1:5">
      <c r="A74" s="198" t="s">
        <v>161</v>
      </c>
      <c r="B74" s="159"/>
      <c r="C74" s="159"/>
      <c r="D74" s="157" t="str">
        <f t="shared" si="1"/>
        <v/>
      </c>
      <c r="E74" s="197"/>
    </row>
    <row r="75" ht="20.1" hidden="1" customHeight="1" spans="1:5">
      <c r="A75" s="198" t="s">
        <v>162</v>
      </c>
      <c r="B75" s="159"/>
      <c r="C75" s="159"/>
      <c r="D75" s="157" t="str">
        <f t="shared" si="1"/>
        <v/>
      </c>
      <c r="E75" s="197"/>
    </row>
    <row r="76" ht="20.1" hidden="1" customHeight="1" spans="1:5">
      <c r="A76" s="199" t="s">
        <v>163</v>
      </c>
      <c r="B76" s="159"/>
      <c r="C76" s="159"/>
      <c r="D76" s="157" t="str">
        <f t="shared" si="1"/>
        <v/>
      </c>
      <c r="E76" s="197"/>
    </row>
    <row r="77" ht="20.1" hidden="1" customHeight="1" spans="1:5">
      <c r="A77" s="199" t="s">
        <v>208</v>
      </c>
      <c r="B77" s="159"/>
      <c r="C77" s="159"/>
      <c r="D77" s="157" t="str">
        <f t="shared" si="1"/>
        <v/>
      </c>
      <c r="E77" s="197"/>
    </row>
    <row r="78" ht="20.1" hidden="1" customHeight="1" spans="1:5">
      <c r="A78" s="199" t="s">
        <v>209</v>
      </c>
      <c r="B78" s="159"/>
      <c r="C78" s="159"/>
      <c r="D78" s="157" t="str">
        <f t="shared" si="1"/>
        <v/>
      </c>
      <c r="E78" s="197"/>
    </row>
    <row r="79" ht="20.1" hidden="1" customHeight="1" spans="1:5">
      <c r="A79" s="197" t="s">
        <v>210</v>
      </c>
      <c r="B79" s="159"/>
      <c r="C79" s="159"/>
      <c r="D79" s="157" t="str">
        <f t="shared" si="1"/>
        <v/>
      </c>
      <c r="E79" s="197"/>
    </row>
    <row r="80" ht="20.1" hidden="1" customHeight="1" spans="1:5">
      <c r="A80" s="198" t="s">
        <v>211</v>
      </c>
      <c r="B80" s="159"/>
      <c r="C80" s="159"/>
      <c r="D80" s="157" t="str">
        <f t="shared" si="1"/>
        <v/>
      </c>
      <c r="E80" s="197"/>
    </row>
    <row r="81" ht="20.1" hidden="1" customHeight="1" spans="1:5">
      <c r="A81" s="198" t="s">
        <v>212</v>
      </c>
      <c r="B81" s="159"/>
      <c r="C81" s="159"/>
      <c r="D81" s="157" t="str">
        <f t="shared" si="1"/>
        <v/>
      </c>
      <c r="E81" s="197"/>
    </row>
    <row r="82" ht="20.1" hidden="1" customHeight="1" spans="1:5">
      <c r="A82" s="198" t="s">
        <v>204</v>
      </c>
      <c r="B82" s="159"/>
      <c r="C82" s="159"/>
      <c r="D82" s="157" t="str">
        <f t="shared" si="1"/>
        <v/>
      </c>
      <c r="E82" s="197"/>
    </row>
    <row r="83" ht="20.1" hidden="1" customHeight="1" spans="1:5">
      <c r="A83" s="199" t="s">
        <v>170</v>
      </c>
      <c r="B83" s="159"/>
      <c r="C83" s="159"/>
      <c r="D83" s="157" t="str">
        <f t="shared" si="1"/>
        <v/>
      </c>
      <c r="E83" s="197"/>
    </row>
    <row r="84" ht="20.1" hidden="1" customHeight="1" spans="1:5">
      <c r="A84" s="199" t="s">
        <v>213</v>
      </c>
      <c r="B84" s="159"/>
      <c r="C84" s="159"/>
      <c r="D84" s="157" t="str">
        <f t="shared" si="1"/>
        <v/>
      </c>
      <c r="E84" s="197"/>
    </row>
    <row r="85" ht="20.1" customHeight="1" spans="1:5">
      <c r="A85" s="199" t="s">
        <v>214</v>
      </c>
      <c r="B85" s="156">
        <f>SUM(B86:B93)</f>
        <v>49</v>
      </c>
      <c r="C85" s="156">
        <f>SUM(C86:C93)</f>
        <v>226</v>
      </c>
      <c r="D85" s="157">
        <f t="shared" si="1"/>
        <v>461.2</v>
      </c>
      <c r="E85" s="197"/>
    </row>
    <row r="86" ht="20.1" customHeight="1" spans="1:5">
      <c r="A86" s="198" t="s">
        <v>161</v>
      </c>
      <c r="B86" s="159">
        <v>49</v>
      </c>
      <c r="C86" s="159">
        <v>226</v>
      </c>
      <c r="D86" s="157">
        <f t="shared" si="1"/>
        <v>461.2</v>
      </c>
      <c r="E86" s="197"/>
    </row>
    <row r="87" ht="20.1" hidden="1" customHeight="1" spans="1:5">
      <c r="A87" s="198" t="s">
        <v>162</v>
      </c>
      <c r="B87" s="159"/>
      <c r="C87" s="159"/>
      <c r="D87" s="157" t="str">
        <f t="shared" si="1"/>
        <v/>
      </c>
      <c r="E87" s="197"/>
    </row>
    <row r="88" ht="20.1" hidden="1" customHeight="1" spans="1:5">
      <c r="A88" s="198" t="s">
        <v>163</v>
      </c>
      <c r="B88" s="159"/>
      <c r="C88" s="159"/>
      <c r="D88" s="157" t="str">
        <f t="shared" si="1"/>
        <v/>
      </c>
      <c r="E88" s="197"/>
    </row>
    <row r="89" ht="20.1" hidden="1" customHeight="1" spans="1:5">
      <c r="A89" s="199" t="s">
        <v>215</v>
      </c>
      <c r="B89" s="159"/>
      <c r="C89" s="159"/>
      <c r="D89" s="157" t="str">
        <f t="shared" si="1"/>
        <v/>
      </c>
      <c r="E89" s="197"/>
    </row>
    <row r="90" ht="20.1" hidden="1" customHeight="1" spans="1:5">
      <c r="A90" s="199" t="s">
        <v>216</v>
      </c>
      <c r="B90" s="159"/>
      <c r="C90" s="159"/>
      <c r="D90" s="157" t="str">
        <f t="shared" si="1"/>
        <v/>
      </c>
      <c r="E90" s="197"/>
    </row>
    <row r="91" ht="20.1" hidden="1" customHeight="1" spans="1:5">
      <c r="A91" s="199" t="s">
        <v>204</v>
      </c>
      <c r="B91" s="159"/>
      <c r="C91" s="159"/>
      <c r="D91" s="157" t="str">
        <f t="shared" si="1"/>
        <v/>
      </c>
      <c r="E91" s="197"/>
    </row>
    <row r="92" ht="20.1" hidden="1" customHeight="1" spans="1:5">
      <c r="A92" s="199" t="s">
        <v>170</v>
      </c>
      <c r="B92" s="159"/>
      <c r="C92" s="159"/>
      <c r="D92" s="157" t="str">
        <f t="shared" si="1"/>
        <v/>
      </c>
      <c r="E92" s="197"/>
    </row>
    <row r="93" ht="20.1" hidden="1" customHeight="1" spans="1:5">
      <c r="A93" s="197" t="s">
        <v>217</v>
      </c>
      <c r="B93" s="159"/>
      <c r="C93" s="159"/>
      <c r="D93" s="157" t="str">
        <f t="shared" si="1"/>
        <v/>
      </c>
      <c r="E93" s="197"/>
    </row>
    <row r="94" ht="20.1" hidden="1" customHeight="1" spans="1:5">
      <c r="A94" s="198" t="s">
        <v>218</v>
      </c>
      <c r="B94" s="156">
        <f>SUM(B95:B103)</f>
        <v>0</v>
      </c>
      <c r="C94" s="156">
        <f>SUM(C95:C103)</f>
        <v>0</v>
      </c>
      <c r="D94" s="157" t="str">
        <f t="shared" si="1"/>
        <v/>
      </c>
      <c r="E94" s="197"/>
    </row>
    <row r="95" ht="20.1" hidden="1" customHeight="1" spans="1:5">
      <c r="A95" s="198" t="s">
        <v>161</v>
      </c>
      <c r="B95" s="159"/>
      <c r="C95" s="159"/>
      <c r="D95" s="157" t="str">
        <f t="shared" si="1"/>
        <v/>
      </c>
      <c r="E95" s="197"/>
    </row>
    <row r="96" ht="20.1" hidden="1" customHeight="1" spans="1:5">
      <c r="A96" s="199" t="s">
        <v>162</v>
      </c>
      <c r="B96" s="159"/>
      <c r="C96" s="159"/>
      <c r="D96" s="157" t="str">
        <f t="shared" si="1"/>
        <v/>
      </c>
      <c r="E96" s="197"/>
    </row>
    <row r="97" ht="20.1" hidden="1" customHeight="1" spans="1:5">
      <c r="A97" s="199" t="s">
        <v>163</v>
      </c>
      <c r="B97" s="159"/>
      <c r="C97" s="159"/>
      <c r="D97" s="157" t="str">
        <f t="shared" si="1"/>
        <v/>
      </c>
      <c r="E97" s="197"/>
    </row>
    <row r="98" ht="20.1" hidden="1" customHeight="1" spans="1:5">
      <c r="A98" s="199" t="s">
        <v>219</v>
      </c>
      <c r="B98" s="159"/>
      <c r="C98" s="159"/>
      <c r="D98" s="157" t="str">
        <f t="shared" si="1"/>
        <v/>
      </c>
      <c r="E98" s="197"/>
    </row>
    <row r="99" ht="20.1" hidden="1" customHeight="1" spans="1:5">
      <c r="A99" s="198" t="s">
        <v>220</v>
      </c>
      <c r="B99" s="159"/>
      <c r="C99" s="159"/>
      <c r="D99" s="157" t="str">
        <f t="shared" si="1"/>
        <v/>
      </c>
      <c r="E99" s="197"/>
    </row>
    <row r="100" ht="20.1" hidden="1" customHeight="1" spans="1:5">
      <c r="A100" s="198" t="s">
        <v>221</v>
      </c>
      <c r="B100" s="159"/>
      <c r="C100" s="159"/>
      <c r="D100" s="157" t="str">
        <f t="shared" si="1"/>
        <v/>
      </c>
      <c r="E100" s="197"/>
    </row>
    <row r="101" ht="20.1" hidden="1" customHeight="1" spans="1:5">
      <c r="A101" s="198" t="s">
        <v>204</v>
      </c>
      <c r="B101" s="159"/>
      <c r="C101" s="159"/>
      <c r="D101" s="157" t="str">
        <f t="shared" si="1"/>
        <v/>
      </c>
      <c r="E101" s="197"/>
    </row>
    <row r="102" ht="20.1" hidden="1" customHeight="1" spans="1:5">
      <c r="A102" s="199" t="s">
        <v>170</v>
      </c>
      <c r="B102" s="159"/>
      <c r="C102" s="159"/>
      <c r="D102" s="157" t="str">
        <f t="shared" si="1"/>
        <v/>
      </c>
      <c r="E102" s="197"/>
    </row>
    <row r="103" ht="20.1" hidden="1" customHeight="1" spans="1:5">
      <c r="A103" s="199" t="s">
        <v>222</v>
      </c>
      <c r="B103" s="159"/>
      <c r="C103" s="159"/>
      <c r="D103" s="157" t="str">
        <f t="shared" si="1"/>
        <v/>
      </c>
      <c r="E103" s="197"/>
    </row>
    <row r="104" ht="20.1" customHeight="1" spans="1:5">
      <c r="A104" s="199" t="s">
        <v>223</v>
      </c>
      <c r="B104" s="156">
        <f>SUM(B105:B118)</f>
        <v>122</v>
      </c>
      <c r="C104" s="156">
        <f>SUM(C105:C118)</f>
        <v>104</v>
      </c>
      <c r="D104" s="157">
        <f t="shared" si="1"/>
        <v>85.2</v>
      </c>
      <c r="E104" s="197"/>
    </row>
    <row r="105" ht="20.1" customHeight="1" spans="1:5">
      <c r="A105" s="199" t="s">
        <v>161</v>
      </c>
      <c r="B105" s="159">
        <v>122</v>
      </c>
      <c r="C105" s="159">
        <v>104</v>
      </c>
      <c r="D105" s="157">
        <f t="shared" si="1"/>
        <v>85.2</v>
      </c>
      <c r="E105" s="197"/>
    </row>
    <row r="106" ht="20.1" hidden="1" customHeight="1" spans="1:5">
      <c r="A106" s="198" t="s">
        <v>162</v>
      </c>
      <c r="B106" s="159"/>
      <c r="C106" s="159"/>
      <c r="D106" s="157" t="str">
        <f t="shared" si="1"/>
        <v/>
      </c>
      <c r="E106" s="197"/>
    </row>
    <row r="107" ht="20.1" hidden="1" customHeight="1" spans="1:5">
      <c r="A107" s="198" t="s">
        <v>163</v>
      </c>
      <c r="B107" s="159"/>
      <c r="C107" s="159"/>
      <c r="D107" s="157" t="str">
        <f t="shared" si="1"/>
        <v/>
      </c>
      <c r="E107" s="197"/>
    </row>
    <row r="108" ht="20.1" hidden="1" customHeight="1" spans="1:5">
      <c r="A108" s="198" t="s">
        <v>224</v>
      </c>
      <c r="B108" s="159"/>
      <c r="C108" s="159"/>
      <c r="D108" s="157" t="str">
        <f t="shared" si="1"/>
        <v/>
      </c>
      <c r="E108" s="197"/>
    </row>
    <row r="109" ht="20.1" hidden="1" customHeight="1" spans="1:5">
      <c r="A109" s="199" t="s">
        <v>225</v>
      </c>
      <c r="B109" s="159"/>
      <c r="C109" s="159"/>
      <c r="D109" s="157" t="str">
        <f t="shared" si="1"/>
        <v/>
      </c>
      <c r="E109" s="197"/>
    </row>
    <row r="110" ht="20.1" hidden="1" customHeight="1" spans="1:5">
      <c r="A110" s="199" t="s">
        <v>226</v>
      </c>
      <c r="B110" s="159"/>
      <c r="C110" s="159"/>
      <c r="D110" s="157" t="str">
        <f t="shared" si="1"/>
        <v/>
      </c>
      <c r="E110" s="197"/>
    </row>
    <row r="111" ht="20.1" hidden="1" customHeight="1" spans="1:5">
      <c r="A111" s="199" t="s">
        <v>227</v>
      </c>
      <c r="B111" s="159"/>
      <c r="C111" s="159"/>
      <c r="D111" s="157" t="str">
        <f t="shared" si="1"/>
        <v/>
      </c>
      <c r="E111" s="197"/>
    </row>
    <row r="112" ht="20.1" hidden="1" customHeight="1" spans="1:5">
      <c r="A112" s="198" t="s">
        <v>228</v>
      </c>
      <c r="B112" s="159"/>
      <c r="C112" s="159"/>
      <c r="D112" s="157" t="str">
        <f t="shared" si="1"/>
        <v/>
      </c>
      <c r="E112" s="197"/>
    </row>
    <row r="113" ht="20.1" hidden="1" customHeight="1" spans="1:5">
      <c r="A113" s="198" t="s">
        <v>229</v>
      </c>
      <c r="B113" s="159"/>
      <c r="C113" s="159"/>
      <c r="D113" s="157" t="str">
        <f t="shared" si="1"/>
        <v/>
      </c>
      <c r="E113" s="197"/>
    </row>
    <row r="114" ht="20.1" hidden="1" customHeight="1" spans="1:5">
      <c r="A114" s="198" t="s">
        <v>230</v>
      </c>
      <c r="B114" s="159"/>
      <c r="C114" s="159"/>
      <c r="D114" s="157" t="str">
        <f t="shared" si="1"/>
        <v/>
      </c>
      <c r="E114" s="197"/>
    </row>
    <row r="115" ht="20.1" hidden="1" customHeight="1" spans="1:5">
      <c r="A115" s="199" t="s">
        <v>231</v>
      </c>
      <c r="B115" s="159"/>
      <c r="C115" s="159"/>
      <c r="D115" s="157" t="str">
        <f t="shared" si="1"/>
        <v/>
      </c>
      <c r="E115" s="197"/>
    </row>
    <row r="116" ht="20.1" hidden="1" customHeight="1" spans="1:5">
      <c r="A116" s="199" t="s">
        <v>232</v>
      </c>
      <c r="B116" s="159"/>
      <c r="C116" s="159"/>
      <c r="D116" s="157" t="str">
        <f t="shared" si="1"/>
        <v/>
      </c>
      <c r="E116" s="197"/>
    </row>
    <row r="117" ht="20.1" hidden="1" customHeight="1" spans="1:5">
      <c r="A117" s="199" t="s">
        <v>170</v>
      </c>
      <c r="B117" s="159"/>
      <c r="C117" s="159"/>
      <c r="D117" s="157" t="str">
        <f t="shared" si="1"/>
        <v/>
      </c>
      <c r="E117" s="197"/>
    </row>
    <row r="118" ht="20.1" hidden="1" customHeight="1" spans="1:5">
      <c r="A118" s="199" t="s">
        <v>233</v>
      </c>
      <c r="B118" s="159"/>
      <c r="C118" s="159"/>
      <c r="D118" s="157" t="str">
        <f t="shared" si="1"/>
        <v/>
      </c>
      <c r="E118" s="197"/>
    </row>
    <row r="119" ht="20.1" customHeight="1" spans="1:5">
      <c r="A119" s="197" t="s">
        <v>234</v>
      </c>
      <c r="B119" s="156">
        <f>SUM(B120:B127)</f>
        <v>111</v>
      </c>
      <c r="C119" s="156">
        <f>SUM(C120:C127)</f>
        <v>103</v>
      </c>
      <c r="D119" s="157">
        <f t="shared" si="1"/>
        <v>92.8</v>
      </c>
      <c r="E119" s="197"/>
    </row>
    <row r="120" ht="20.1" customHeight="1" spans="1:5">
      <c r="A120" s="198" t="s">
        <v>161</v>
      </c>
      <c r="B120" s="159">
        <v>111</v>
      </c>
      <c r="C120" s="159">
        <v>103</v>
      </c>
      <c r="D120" s="157">
        <f t="shared" si="1"/>
        <v>92.8</v>
      </c>
      <c r="E120" s="197"/>
    </row>
    <row r="121" ht="20.1" hidden="1" customHeight="1" spans="1:5">
      <c r="A121" s="198" t="s">
        <v>162</v>
      </c>
      <c r="B121" s="159"/>
      <c r="C121" s="159"/>
      <c r="D121" s="157" t="str">
        <f t="shared" si="1"/>
        <v/>
      </c>
      <c r="E121" s="197"/>
    </row>
    <row r="122" ht="20.1" hidden="1" customHeight="1" spans="1:5">
      <c r="A122" s="198" t="s">
        <v>163</v>
      </c>
      <c r="B122" s="159"/>
      <c r="C122" s="159"/>
      <c r="D122" s="157" t="str">
        <f t="shared" si="1"/>
        <v/>
      </c>
      <c r="E122" s="197"/>
    </row>
    <row r="123" ht="20.1" hidden="1" customHeight="1" spans="1:5">
      <c r="A123" s="199" t="s">
        <v>235</v>
      </c>
      <c r="B123" s="159"/>
      <c r="C123" s="159"/>
      <c r="D123" s="157" t="str">
        <f t="shared" si="1"/>
        <v/>
      </c>
      <c r="E123" s="197"/>
    </row>
    <row r="124" ht="20.1" hidden="1" customHeight="1" spans="1:5">
      <c r="A124" s="199" t="s">
        <v>236</v>
      </c>
      <c r="B124" s="159"/>
      <c r="C124" s="159"/>
      <c r="D124" s="157" t="str">
        <f t="shared" si="1"/>
        <v/>
      </c>
      <c r="E124" s="197"/>
    </row>
    <row r="125" ht="20.1" hidden="1" customHeight="1" spans="1:5">
      <c r="A125" s="199" t="s">
        <v>237</v>
      </c>
      <c r="B125" s="159"/>
      <c r="C125" s="159"/>
      <c r="D125" s="157" t="str">
        <f t="shared" si="1"/>
        <v/>
      </c>
      <c r="E125" s="197"/>
    </row>
    <row r="126" ht="20.1" hidden="1" customHeight="1" spans="1:5">
      <c r="A126" s="198" t="s">
        <v>170</v>
      </c>
      <c r="B126" s="159"/>
      <c r="C126" s="159"/>
      <c r="D126" s="157" t="str">
        <f t="shared" si="1"/>
        <v/>
      </c>
      <c r="E126" s="197"/>
    </row>
    <row r="127" ht="20.1" hidden="1" customHeight="1" spans="1:5">
      <c r="A127" s="198" t="s">
        <v>238</v>
      </c>
      <c r="B127" s="159"/>
      <c r="C127" s="159"/>
      <c r="D127" s="157" t="str">
        <f t="shared" si="1"/>
        <v/>
      </c>
      <c r="E127" s="197"/>
    </row>
    <row r="128" ht="20.1" customHeight="1" spans="1:5">
      <c r="A128" s="197" t="s">
        <v>239</v>
      </c>
      <c r="B128" s="156">
        <f>SUM(B129:B138)</f>
        <v>304</v>
      </c>
      <c r="C128" s="156">
        <f>SUM(C129:C138)</f>
        <v>100</v>
      </c>
      <c r="D128" s="157">
        <f t="shared" si="1"/>
        <v>32.9</v>
      </c>
      <c r="E128" s="197"/>
    </row>
    <row r="129" ht="20.1" hidden="1" customHeight="1" spans="1:5">
      <c r="A129" s="198" t="s">
        <v>161</v>
      </c>
      <c r="B129" s="159"/>
      <c r="C129" s="159"/>
      <c r="D129" s="157" t="str">
        <f t="shared" si="1"/>
        <v/>
      </c>
      <c r="E129" s="197"/>
    </row>
    <row r="130" ht="20.1" hidden="1" customHeight="1" spans="1:5">
      <c r="A130" s="198" t="s">
        <v>162</v>
      </c>
      <c r="B130" s="159"/>
      <c r="C130" s="159"/>
      <c r="D130" s="157" t="str">
        <f t="shared" si="1"/>
        <v/>
      </c>
      <c r="E130" s="197"/>
    </row>
    <row r="131" ht="20.1" hidden="1" customHeight="1" spans="1:5">
      <c r="A131" s="198" t="s">
        <v>163</v>
      </c>
      <c r="B131" s="159"/>
      <c r="C131" s="159"/>
      <c r="D131" s="157" t="str">
        <f t="shared" si="1"/>
        <v/>
      </c>
      <c r="E131" s="197"/>
    </row>
    <row r="132" ht="20.1" hidden="1" customHeight="1" spans="1:5">
      <c r="A132" s="199" t="s">
        <v>240</v>
      </c>
      <c r="B132" s="159"/>
      <c r="C132" s="159"/>
      <c r="D132" s="157" t="str">
        <f t="shared" si="1"/>
        <v/>
      </c>
      <c r="E132" s="197"/>
    </row>
    <row r="133" ht="20.1" hidden="1" customHeight="1" spans="1:5">
      <c r="A133" s="199" t="s">
        <v>241</v>
      </c>
      <c r="B133" s="159"/>
      <c r="C133" s="159"/>
      <c r="D133" s="157" t="str">
        <f t="shared" ref="D133:D196" si="2">IF(B133=0,"",ROUND(C133/B133*100,1))</f>
        <v/>
      </c>
      <c r="E133" s="197"/>
    </row>
    <row r="134" ht="20.1" hidden="1" customHeight="1" spans="1:5">
      <c r="A134" s="199" t="s">
        <v>242</v>
      </c>
      <c r="B134" s="159"/>
      <c r="C134" s="159"/>
      <c r="D134" s="157" t="str">
        <f t="shared" si="2"/>
        <v/>
      </c>
      <c r="E134" s="197"/>
    </row>
    <row r="135" ht="20.1" hidden="1" customHeight="1" spans="1:5">
      <c r="A135" s="198" t="s">
        <v>243</v>
      </c>
      <c r="B135" s="159"/>
      <c r="C135" s="159"/>
      <c r="D135" s="157" t="str">
        <f t="shared" si="2"/>
        <v/>
      </c>
      <c r="E135" s="197"/>
    </row>
    <row r="136" ht="20.1" customHeight="1" spans="1:5">
      <c r="A136" s="198" t="s">
        <v>244</v>
      </c>
      <c r="B136" s="159">
        <v>304</v>
      </c>
      <c r="C136" s="159">
        <v>100</v>
      </c>
      <c r="D136" s="157">
        <f t="shared" si="2"/>
        <v>32.9</v>
      </c>
      <c r="E136" s="197"/>
    </row>
    <row r="137" ht="20.1" hidden="1" customHeight="1" spans="1:5">
      <c r="A137" s="198" t="s">
        <v>170</v>
      </c>
      <c r="B137" s="159"/>
      <c r="C137" s="159"/>
      <c r="D137" s="157" t="str">
        <f t="shared" si="2"/>
        <v/>
      </c>
      <c r="E137" s="197"/>
    </row>
    <row r="138" ht="20.1" hidden="1" customHeight="1" spans="1:5">
      <c r="A138" s="199" t="s">
        <v>245</v>
      </c>
      <c r="B138" s="159"/>
      <c r="C138" s="159"/>
      <c r="D138" s="157" t="str">
        <f t="shared" si="2"/>
        <v/>
      </c>
      <c r="E138" s="197"/>
    </row>
    <row r="139" ht="20.1" hidden="1" customHeight="1" spans="1:5">
      <c r="A139" s="199" t="s">
        <v>246</v>
      </c>
      <c r="B139" s="156">
        <f>SUM(B140:B150)</f>
        <v>0</v>
      </c>
      <c r="C139" s="156">
        <f>SUM(C140:C150)</f>
        <v>0</v>
      </c>
      <c r="D139" s="157" t="str">
        <f t="shared" si="2"/>
        <v/>
      </c>
      <c r="E139" s="197"/>
    </row>
    <row r="140" ht="20.1" hidden="1" customHeight="1" spans="1:5">
      <c r="A140" s="199" t="s">
        <v>161</v>
      </c>
      <c r="B140" s="159"/>
      <c r="C140" s="159"/>
      <c r="D140" s="157" t="str">
        <f t="shared" si="2"/>
        <v/>
      </c>
      <c r="E140" s="197"/>
    </row>
    <row r="141" ht="20.1" hidden="1" customHeight="1" spans="1:5">
      <c r="A141" s="197" t="s">
        <v>162</v>
      </c>
      <c r="B141" s="159"/>
      <c r="C141" s="159"/>
      <c r="D141" s="157" t="str">
        <f t="shared" si="2"/>
        <v/>
      </c>
      <c r="E141" s="197"/>
    </row>
    <row r="142" ht="20.1" hidden="1" customHeight="1" spans="1:5">
      <c r="A142" s="198" t="s">
        <v>163</v>
      </c>
      <c r="B142" s="159"/>
      <c r="C142" s="159"/>
      <c r="D142" s="157" t="str">
        <f t="shared" si="2"/>
        <v/>
      </c>
      <c r="E142" s="197"/>
    </row>
    <row r="143" ht="20.1" hidden="1" customHeight="1" spans="1:5">
      <c r="A143" s="198" t="s">
        <v>247</v>
      </c>
      <c r="B143" s="159"/>
      <c r="C143" s="159"/>
      <c r="D143" s="157" t="str">
        <f t="shared" si="2"/>
        <v/>
      </c>
      <c r="E143" s="197"/>
    </row>
    <row r="144" ht="20.1" hidden="1" customHeight="1" spans="1:5">
      <c r="A144" s="198" t="s">
        <v>248</v>
      </c>
      <c r="B144" s="159"/>
      <c r="C144" s="159"/>
      <c r="D144" s="157" t="str">
        <f t="shared" si="2"/>
        <v/>
      </c>
      <c r="E144" s="197"/>
    </row>
    <row r="145" ht="20.1" hidden="1" customHeight="1" spans="1:5">
      <c r="A145" s="199" t="s">
        <v>249</v>
      </c>
      <c r="B145" s="159"/>
      <c r="C145" s="159"/>
      <c r="D145" s="157" t="str">
        <f t="shared" si="2"/>
        <v/>
      </c>
      <c r="E145" s="197"/>
    </row>
    <row r="146" ht="20.1" hidden="1" customHeight="1" spans="1:5">
      <c r="A146" s="199" t="s">
        <v>250</v>
      </c>
      <c r="B146" s="159"/>
      <c r="C146" s="159"/>
      <c r="D146" s="157" t="str">
        <f t="shared" si="2"/>
        <v/>
      </c>
      <c r="E146" s="197"/>
    </row>
    <row r="147" ht="20.1" hidden="1" customHeight="1" spans="1:5">
      <c r="A147" s="199" t="s">
        <v>251</v>
      </c>
      <c r="B147" s="159"/>
      <c r="C147" s="159"/>
      <c r="D147" s="157" t="str">
        <f t="shared" si="2"/>
        <v/>
      </c>
      <c r="E147" s="197"/>
    </row>
    <row r="148" ht="20.1" hidden="1" customHeight="1" spans="1:5">
      <c r="A148" s="198" t="s">
        <v>252</v>
      </c>
      <c r="B148" s="159"/>
      <c r="C148" s="159"/>
      <c r="D148" s="157" t="str">
        <f t="shared" si="2"/>
        <v/>
      </c>
      <c r="E148" s="197"/>
    </row>
    <row r="149" ht="20.1" hidden="1" customHeight="1" spans="1:5">
      <c r="A149" s="198" t="s">
        <v>170</v>
      </c>
      <c r="B149" s="159"/>
      <c r="C149" s="159"/>
      <c r="D149" s="157" t="str">
        <f t="shared" si="2"/>
        <v/>
      </c>
      <c r="E149" s="197"/>
    </row>
    <row r="150" ht="20.1" hidden="1" customHeight="1" spans="1:5">
      <c r="A150" s="198" t="s">
        <v>253</v>
      </c>
      <c r="B150" s="159"/>
      <c r="C150" s="159"/>
      <c r="D150" s="157" t="str">
        <f t="shared" si="2"/>
        <v/>
      </c>
      <c r="E150" s="197"/>
    </row>
    <row r="151" ht="20.1" hidden="1" customHeight="1" spans="1:5">
      <c r="A151" s="199" t="s">
        <v>254</v>
      </c>
      <c r="B151" s="156">
        <f>SUM(B152:B160)</f>
        <v>0</v>
      </c>
      <c r="C151" s="156">
        <f>SUM(C152:C160)</f>
        <v>0</v>
      </c>
      <c r="D151" s="157" t="str">
        <f t="shared" si="2"/>
        <v/>
      </c>
      <c r="E151" s="197"/>
    </row>
    <row r="152" ht="20.1" hidden="1" customHeight="1" spans="1:5">
      <c r="A152" s="199" t="s">
        <v>161</v>
      </c>
      <c r="B152" s="159"/>
      <c r="C152" s="159"/>
      <c r="D152" s="157" t="str">
        <f t="shared" si="2"/>
        <v/>
      </c>
      <c r="E152" s="197"/>
    </row>
    <row r="153" ht="20.1" hidden="1" customHeight="1" spans="1:5">
      <c r="A153" s="199" t="s">
        <v>162</v>
      </c>
      <c r="B153" s="159"/>
      <c r="C153" s="159"/>
      <c r="D153" s="157" t="str">
        <f t="shared" si="2"/>
        <v/>
      </c>
      <c r="E153" s="197"/>
    </row>
    <row r="154" ht="20.1" hidden="1" customHeight="1" spans="1:5">
      <c r="A154" s="197" t="s">
        <v>163</v>
      </c>
      <c r="B154" s="159"/>
      <c r="C154" s="159"/>
      <c r="D154" s="157" t="str">
        <f t="shared" si="2"/>
        <v/>
      </c>
      <c r="E154" s="197"/>
    </row>
    <row r="155" ht="20.1" hidden="1" customHeight="1" spans="1:5">
      <c r="A155" s="198" t="s">
        <v>255</v>
      </c>
      <c r="B155" s="159"/>
      <c r="C155" s="159"/>
      <c r="D155" s="157" t="str">
        <f t="shared" si="2"/>
        <v/>
      </c>
      <c r="E155" s="197"/>
    </row>
    <row r="156" ht="20.1" hidden="1" customHeight="1" spans="1:5">
      <c r="A156" s="198" t="s">
        <v>256</v>
      </c>
      <c r="B156" s="159"/>
      <c r="C156" s="159"/>
      <c r="D156" s="157" t="str">
        <f t="shared" si="2"/>
        <v/>
      </c>
      <c r="E156" s="197"/>
    </row>
    <row r="157" ht="20.1" hidden="1" customHeight="1" spans="1:5">
      <c r="A157" s="198" t="s">
        <v>257</v>
      </c>
      <c r="B157" s="159"/>
      <c r="C157" s="159"/>
      <c r="D157" s="157" t="str">
        <f t="shared" si="2"/>
        <v/>
      </c>
      <c r="E157" s="197"/>
    </row>
    <row r="158" ht="20.1" hidden="1" customHeight="1" spans="1:5">
      <c r="A158" s="199" t="s">
        <v>204</v>
      </c>
      <c r="B158" s="159"/>
      <c r="C158" s="159"/>
      <c r="D158" s="157" t="str">
        <f t="shared" si="2"/>
        <v/>
      </c>
      <c r="E158" s="197"/>
    </row>
    <row r="159" ht="20.1" hidden="1" customHeight="1" spans="1:5">
      <c r="A159" s="199" t="s">
        <v>170</v>
      </c>
      <c r="B159" s="159"/>
      <c r="C159" s="159"/>
      <c r="D159" s="157" t="str">
        <f t="shared" si="2"/>
        <v/>
      </c>
      <c r="E159" s="197"/>
    </row>
    <row r="160" ht="20.1" hidden="1" customHeight="1" spans="1:5">
      <c r="A160" s="199" t="s">
        <v>258</v>
      </c>
      <c r="B160" s="159"/>
      <c r="C160" s="159"/>
      <c r="D160" s="157" t="str">
        <f t="shared" si="2"/>
        <v/>
      </c>
      <c r="E160" s="197"/>
    </row>
    <row r="161" ht="20.1" hidden="1" customHeight="1" spans="1:5">
      <c r="A161" s="198" t="s">
        <v>259</v>
      </c>
      <c r="B161" s="156">
        <f>SUM(B162:B173)</f>
        <v>0</v>
      </c>
      <c r="C161" s="156">
        <f>SUM(C162:C173)</f>
        <v>0</v>
      </c>
      <c r="D161" s="157" t="str">
        <f t="shared" si="2"/>
        <v/>
      </c>
      <c r="E161" s="197"/>
    </row>
    <row r="162" ht="20.1" hidden="1" customHeight="1" spans="1:5">
      <c r="A162" s="198" t="s">
        <v>161</v>
      </c>
      <c r="B162" s="159"/>
      <c r="C162" s="159"/>
      <c r="D162" s="157" t="str">
        <f t="shared" si="2"/>
        <v/>
      </c>
      <c r="E162" s="197"/>
    </row>
    <row r="163" ht="20.1" hidden="1" customHeight="1" spans="1:5">
      <c r="A163" s="198" t="s">
        <v>162</v>
      </c>
      <c r="B163" s="159"/>
      <c r="C163" s="159"/>
      <c r="D163" s="157" t="str">
        <f t="shared" si="2"/>
        <v/>
      </c>
      <c r="E163" s="197"/>
    </row>
    <row r="164" ht="20.1" hidden="1" customHeight="1" spans="1:5">
      <c r="A164" s="199" t="s">
        <v>163</v>
      </c>
      <c r="B164" s="159"/>
      <c r="C164" s="159"/>
      <c r="D164" s="157" t="str">
        <f t="shared" si="2"/>
        <v/>
      </c>
      <c r="E164" s="197"/>
    </row>
    <row r="165" ht="20.1" hidden="1" customHeight="1" spans="1:5">
      <c r="A165" s="199" t="s">
        <v>260</v>
      </c>
      <c r="B165" s="159"/>
      <c r="C165" s="159"/>
      <c r="D165" s="157" t="str">
        <f t="shared" si="2"/>
        <v/>
      </c>
      <c r="E165" s="197"/>
    </row>
    <row r="166" ht="20.25" hidden="1" customHeight="1" spans="1:5">
      <c r="A166" s="199" t="s">
        <v>261</v>
      </c>
      <c r="B166" s="159"/>
      <c r="C166" s="159"/>
      <c r="D166" s="157" t="str">
        <f t="shared" si="2"/>
        <v/>
      </c>
      <c r="E166" s="197"/>
    </row>
    <row r="167" ht="20.1" hidden="1" customHeight="1" spans="1:5">
      <c r="A167" s="199" t="s">
        <v>262</v>
      </c>
      <c r="B167" s="159"/>
      <c r="C167" s="159"/>
      <c r="D167" s="157" t="str">
        <f t="shared" si="2"/>
        <v/>
      </c>
      <c r="E167" s="197"/>
    </row>
    <row r="168" ht="20.1" hidden="1" customHeight="1" spans="1:5">
      <c r="A168" s="198" t="s">
        <v>263</v>
      </c>
      <c r="B168" s="159"/>
      <c r="C168" s="159"/>
      <c r="D168" s="157" t="str">
        <f t="shared" si="2"/>
        <v/>
      </c>
      <c r="E168" s="197"/>
    </row>
    <row r="169" ht="20.1" hidden="1" customHeight="1" spans="1:5">
      <c r="A169" s="198" t="s">
        <v>264</v>
      </c>
      <c r="B169" s="159"/>
      <c r="C169" s="159"/>
      <c r="D169" s="157" t="str">
        <f t="shared" si="2"/>
        <v/>
      </c>
      <c r="E169" s="197"/>
    </row>
    <row r="170" ht="20.1" hidden="1" customHeight="1" spans="1:5">
      <c r="A170" s="198" t="s">
        <v>265</v>
      </c>
      <c r="B170" s="159"/>
      <c r="C170" s="159"/>
      <c r="D170" s="157" t="str">
        <f t="shared" si="2"/>
        <v/>
      </c>
      <c r="E170" s="197"/>
    </row>
    <row r="171" ht="20.1" hidden="1" customHeight="1" spans="1:5">
      <c r="A171" s="199" t="s">
        <v>204</v>
      </c>
      <c r="B171" s="159"/>
      <c r="C171" s="159"/>
      <c r="D171" s="157" t="str">
        <f t="shared" si="2"/>
        <v/>
      </c>
      <c r="E171" s="197"/>
    </row>
    <row r="172" ht="20.1" hidden="1" customHeight="1" spans="1:5">
      <c r="A172" s="199" t="s">
        <v>170</v>
      </c>
      <c r="B172" s="159"/>
      <c r="C172" s="159"/>
      <c r="D172" s="157" t="str">
        <f t="shared" si="2"/>
        <v/>
      </c>
      <c r="E172" s="197"/>
    </row>
    <row r="173" ht="20.1" hidden="1" customHeight="1" spans="1:5">
      <c r="A173" s="199" t="s">
        <v>266</v>
      </c>
      <c r="B173" s="159"/>
      <c r="C173" s="159"/>
      <c r="D173" s="157" t="str">
        <f t="shared" si="2"/>
        <v/>
      </c>
      <c r="E173" s="197"/>
    </row>
    <row r="174" ht="20.1" hidden="1" customHeight="1" spans="1:5">
      <c r="A174" s="198" t="s">
        <v>267</v>
      </c>
      <c r="B174" s="156">
        <f>SUM(B175:B180)</f>
        <v>0</v>
      </c>
      <c r="C174" s="156">
        <f>SUM(C175:C180)</f>
        <v>0</v>
      </c>
      <c r="D174" s="157" t="str">
        <f t="shared" si="2"/>
        <v/>
      </c>
      <c r="E174" s="197"/>
    </row>
    <row r="175" ht="20.1" hidden="1" customHeight="1" spans="1:5">
      <c r="A175" s="198" t="s">
        <v>161</v>
      </c>
      <c r="B175" s="159"/>
      <c r="C175" s="159"/>
      <c r="D175" s="157" t="str">
        <f t="shared" si="2"/>
        <v/>
      </c>
      <c r="E175" s="197"/>
    </row>
    <row r="176" s="185" customFormat="1" ht="20.1" hidden="1" customHeight="1" spans="1:5">
      <c r="A176" s="198" t="s">
        <v>162</v>
      </c>
      <c r="B176" s="159"/>
      <c r="C176" s="159"/>
      <c r="D176" s="157" t="str">
        <f t="shared" si="2"/>
        <v/>
      </c>
      <c r="E176" s="197"/>
    </row>
    <row r="177" ht="20.1" hidden="1" customHeight="1" spans="1:5">
      <c r="A177" s="199" t="s">
        <v>163</v>
      </c>
      <c r="B177" s="159"/>
      <c r="C177" s="159"/>
      <c r="D177" s="157" t="str">
        <f t="shared" si="2"/>
        <v/>
      </c>
      <c r="E177" s="197"/>
    </row>
    <row r="178" ht="20.1" hidden="1" customHeight="1" spans="1:5">
      <c r="A178" s="199" t="s">
        <v>268</v>
      </c>
      <c r="B178" s="159"/>
      <c r="C178" s="159"/>
      <c r="D178" s="157" t="str">
        <f t="shared" si="2"/>
        <v/>
      </c>
      <c r="E178" s="197"/>
    </row>
    <row r="179" ht="20.1" hidden="1" customHeight="1" spans="1:5">
      <c r="A179" s="199" t="s">
        <v>170</v>
      </c>
      <c r="B179" s="159"/>
      <c r="C179" s="159"/>
      <c r="D179" s="157" t="str">
        <f t="shared" si="2"/>
        <v/>
      </c>
      <c r="E179" s="197"/>
    </row>
    <row r="180" ht="20.1" hidden="1" customHeight="1" spans="1:5">
      <c r="A180" s="197" t="s">
        <v>269</v>
      </c>
      <c r="B180" s="159"/>
      <c r="C180" s="159"/>
      <c r="D180" s="157" t="str">
        <f t="shared" si="2"/>
        <v/>
      </c>
      <c r="E180" s="197"/>
    </row>
    <row r="181" ht="20.1" hidden="1" customHeight="1" spans="1:5">
      <c r="A181" s="198" t="s">
        <v>270</v>
      </c>
      <c r="B181" s="156">
        <f>SUM(B182:B187)</f>
        <v>0</v>
      </c>
      <c r="C181" s="156">
        <f>SUM(C182:C187)</f>
        <v>0</v>
      </c>
      <c r="D181" s="157" t="str">
        <f t="shared" si="2"/>
        <v/>
      </c>
      <c r="E181" s="197"/>
    </row>
    <row r="182" ht="20.1" hidden="1" customHeight="1" spans="1:5">
      <c r="A182" s="198" t="s">
        <v>161</v>
      </c>
      <c r="B182" s="159"/>
      <c r="C182" s="159"/>
      <c r="D182" s="157" t="str">
        <f t="shared" si="2"/>
        <v/>
      </c>
      <c r="E182" s="197"/>
    </row>
    <row r="183" ht="20.25" hidden="1" customHeight="1" spans="1:5">
      <c r="A183" s="198" t="s">
        <v>162</v>
      </c>
      <c r="B183" s="159"/>
      <c r="C183" s="159"/>
      <c r="D183" s="157" t="str">
        <f t="shared" si="2"/>
        <v/>
      </c>
      <c r="E183" s="197"/>
    </row>
    <row r="184" ht="20.1" hidden="1" customHeight="1" spans="1:5">
      <c r="A184" s="199" t="s">
        <v>163</v>
      </c>
      <c r="B184" s="159"/>
      <c r="C184" s="159"/>
      <c r="D184" s="157" t="str">
        <f t="shared" si="2"/>
        <v/>
      </c>
      <c r="E184" s="197"/>
    </row>
    <row r="185" ht="20.1" hidden="1" customHeight="1" spans="1:5">
      <c r="A185" s="199" t="s">
        <v>271</v>
      </c>
      <c r="B185" s="159"/>
      <c r="C185" s="159"/>
      <c r="D185" s="157" t="str">
        <f t="shared" si="2"/>
        <v/>
      </c>
      <c r="E185" s="197"/>
    </row>
    <row r="186" ht="20.1" hidden="1" customHeight="1" spans="1:5">
      <c r="A186" s="199" t="s">
        <v>170</v>
      </c>
      <c r="B186" s="159"/>
      <c r="C186" s="159"/>
      <c r="D186" s="157" t="str">
        <f t="shared" si="2"/>
        <v/>
      </c>
      <c r="E186" s="197"/>
    </row>
    <row r="187" ht="20.1" hidden="1" customHeight="1" spans="1:5">
      <c r="A187" s="198" t="s">
        <v>272</v>
      </c>
      <c r="B187" s="159"/>
      <c r="C187" s="159"/>
      <c r="D187" s="157" t="str">
        <f t="shared" si="2"/>
        <v/>
      </c>
      <c r="E187" s="197"/>
    </row>
    <row r="188" ht="20.1" hidden="1" customHeight="1" spans="1:5">
      <c r="A188" s="198" t="s">
        <v>273</v>
      </c>
      <c r="B188" s="156">
        <f>SUM(B189:B196)</f>
        <v>0</v>
      </c>
      <c r="C188" s="156">
        <f>SUM(C189:C196)</f>
        <v>0</v>
      </c>
      <c r="D188" s="157" t="str">
        <f t="shared" si="2"/>
        <v/>
      </c>
      <c r="E188" s="197"/>
    </row>
    <row r="189" ht="20.1" hidden="1" customHeight="1" spans="1:5">
      <c r="A189" s="198" t="s">
        <v>161</v>
      </c>
      <c r="B189" s="159"/>
      <c r="C189" s="159"/>
      <c r="D189" s="157" t="str">
        <f t="shared" si="2"/>
        <v/>
      </c>
      <c r="E189" s="197"/>
    </row>
    <row r="190" ht="20.1" hidden="1" customHeight="1" spans="1:5">
      <c r="A190" s="199" t="s">
        <v>162</v>
      </c>
      <c r="B190" s="159"/>
      <c r="C190" s="159"/>
      <c r="D190" s="157" t="str">
        <f t="shared" si="2"/>
        <v/>
      </c>
      <c r="E190" s="197"/>
    </row>
    <row r="191" ht="20.1" hidden="1" customHeight="1" spans="1:5">
      <c r="A191" s="199" t="s">
        <v>163</v>
      </c>
      <c r="B191" s="159"/>
      <c r="C191" s="159"/>
      <c r="D191" s="157" t="str">
        <f t="shared" si="2"/>
        <v/>
      </c>
      <c r="E191" s="197"/>
    </row>
    <row r="192" ht="20.1" hidden="1" customHeight="1" spans="1:5">
      <c r="A192" s="199" t="s">
        <v>274</v>
      </c>
      <c r="B192" s="159"/>
      <c r="C192" s="159"/>
      <c r="D192" s="157" t="str">
        <f t="shared" si="2"/>
        <v/>
      </c>
      <c r="E192" s="197"/>
    </row>
    <row r="193" ht="20.1" hidden="1" customHeight="1" spans="1:5">
      <c r="A193" s="197" t="s">
        <v>275</v>
      </c>
      <c r="B193" s="159"/>
      <c r="C193" s="159"/>
      <c r="D193" s="157" t="str">
        <f t="shared" si="2"/>
        <v/>
      </c>
      <c r="E193" s="197"/>
    </row>
    <row r="194" ht="20.1" hidden="1" customHeight="1" spans="1:5">
      <c r="A194" s="198" t="s">
        <v>276</v>
      </c>
      <c r="B194" s="159"/>
      <c r="C194" s="159"/>
      <c r="D194" s="157" t="str">
        <f t="shared" si="2"/>
        <v/>
      </c>
      <c r="E194" s="197"/>
    </row>
    <row r="195" ht="20.1" hidden="1" customHeight="1" spans="1:5">
      <c r="A195" s="198" t="s">
        <v>170</v>
      </c>
      <c r="B195" s="159"/>
      <c r="C195" s="159"/>
      <c r="D195" s="157" t="str">
        <f t="shared" si="2"/>
        <v/>
      </c>
      <c r="E195" s="197"/>
    </row>
    <row r="196" ht="20.1" hidden="1" customHeight="1" spans="1:5">
      <c r="A196" s="198" t="s">
        <v>277</v>
      </c>
      <c r="B196" s="159"/>
      <c r="C196" s="159"/>
      <c r="D196" s="157" t="str">
        <f t="shared" si="2"/>
        <v/>
      </c>
      <c r="E196" s="197"/>
    </row>
    <row r="197" ht="20.1" hidden="1" customHeight="1" spans="1:5">
      <c r="A197" s="199" t="s">
        <v>278</v>
      </c>
      <c r="B197" s="156">
        <f>SUM(B198:B202)</f>
        <v>0</v>
      </c>
      <c r="C197" s="156">
        <f>SUM(C198:C202)</f>
        <v>0</v>
      </c>
      <c r="D197" s="157" t="str">
        <f t="shared" ref="D197:D260" si="3">IF(B197=0,"",ROUND(C197/B197*100,1))</f>
        <v/>
      </c>
      <c r="E197" s="197"/>
    </row>
    <row r="198" ht="20.1" hidden="1" customHeight="1" spans="1:5">
      <c r="A198" s="199" t="s">
        <v>161</v>
      </c>
      <c r="B198" s="159"/>
      <c r="C198" s="159"/>
      <c r="D198" s="157" t="str">
        <f t="shared" si="3"/>
        <v/>
      </c>
      <c r="E198" s="197"/>
    </row>
    <row r="199" ht="20.1" hidden="1" customHeight="1" spans="1:5">
      <c r="A199" s="199" t="s">
        <v>162</v>
      </c>
      <c r="B199" s="159"/>
      <c r="C199" s="159"/>
      <c r="D199" s="157" t="str">
        <f t="shared" si="3"/>
        <v/>
      </c>
      <c r="E199" s="197"/>
    </row>
    <row r="200" ht="20.1" hidden="1" customHeight="1" spans="1:5">
      <c r="A200" s="198" t="s">
        <v>163</v>
      </c>
      <c r="B200" s="159"/>
      <c r="C200" s="159"/>
      <c r="D200" s="157" t="str">
        <f t="shared" si="3"/>
        <v/>
      </c>
      <c r="E200" s="197"/>
    </row>
    <row r="201" ht="20.1" hidden="1" customHeight="1" spans="1:5">
      <c r="A201" s="198" t="s">
        <v>279</v>
      </c>
      <c r="B201" s="159"/>
      <c r="C201" s="159"/>
      <c r="D201" s="157" t="str">
        <f t="shared" si="3"/>
        <v/>
      </c>
      <c r="E201" s="197"/>
    </row>
    <row r="202" ht="20.1" hidden="1" customHeight="1" spans="1:5">
      <c r="A202" s="198" t="s">
        <v>280</v>
      </c>
      <c r="B202" s="159"/>
      <c r="C202" s="159"/>
      <c r="D202" s="157" t="str">
        <f t="shared" si="3"/>
        <v/>
      </c>
      <c r="E202" s="197"/>
    </row>
    <row r="203" ht="20.1" hidden="1" customHeight="1" spans="1:5">
      <c r="A203" s="199" t="s">
        <v>281</v>
      </c>
      <c r="B203" s="156">
        <f>SUM(B204:B209)</f>
        <v>0</v>
      </c>
      <c r="C203" s="156">
        <f>SUM(C204:C209)</f>
        <v>0</v>
      </c>
      <c r="D203" s="157" t="str">
        <f t="shared" si="3"/>
        <v/>
      </c>
      <c r="E203" s="197"/>
    </row>
    <row r="204" ht="20.1" hidden="1" customHeight="1" spans="1:5">
      <c r="A204" s="199" t="s">
        <v>161</v>
      </c>
      <c r="B204" s="159"/>
      <c r="C204" s="159"/>
      <c r="D204" s="157" t="str">
        <f t="shared" si="3"/>
        <v/>
      </c>
      <c r="E204" s="197"/>
    </row>
    <row r="205" ht="20.1" hidden="1" customHeight="1" spans="1:5">
      <c r="A205" s="199" t="s">
        <v>162</v>
      </c>
      <c r="B205" s="159"/>
      <c r="C205" s="159"/>
      <c r="D205" s="157" t="str">
        <f t="shared" si="3"/>
        <v/>
      </c>
      <c r="E205" s="197"/>
    </row>
    <row r="206" ht="20.1" hidden="1" customHeight="1" spans="1:5">
      <c r="A206" s="197" t="s">
        <v>163</v>
      </c>
      <c r="B206" s="159"/>
      <c r="C206" s="159"/>
      <c r="D206" s="157" t="str">
        <f t="shared" si="3"/>
        <v/>
      </c>
      <c r="E206" s="197"/>
    </row>
    <row r="207" ht="20.1" hidden="1" customHeight="1" spans="1:5">
      <c r="A207" s="198" t="s">
        <v>175</v>
      </c>
      <c r="B207" s="159"/>
      <c r="C207" s="159"/>
      <c r="D207" s="157" t="str">
        <f t="shared" si="3"/>
        <v/>
      </c>
      <c r="E207" s="197"/>
    </row>
    <row r="208" ht="20.1" hidden="1" customHeight="1" spans="1:5">
      <c r="A208" s="198" t="s">
        <v>170</v>
      </c>
      <c r="B208" s="159"/>
      <c r="C208" s="159"/>
      <c r="D208" s="157" t="str">
        <f t="shared" si="3"/>
        <v/>
      </c>
      <c r="E208" s="197"/>
    </row>
    <row r="209" ht="20.1" hidden="1" customHeight="1" spans="1:5">
      <c r="A209" s="198" t="s">
        <v>282</v>
      </c>
      <c r="B209" s="159"/>
      <c r="C209" s="159"/>
      <c r="D209" s="157" t="str">
        <f t="shared" si="3"/>
        <v/>
      </c>
      <c r="E209" s="197"/>
    </row>
    <row r="210" ht="20.1" customHeight="1" spans="1:5">
      <c r="A210" s="199" t="s">
        <v>283</v>
      </c>
      <c r="B210" s="156">
        <f>SUM(B211:B217)</f>
        <v>100</v>
      </c>
      <c r="C210" s="156">
        <f>SUM(C211:C217)</f>
        <v>93</v>
      </c>
      <c r="D210" s="157">
        <f t="shared" si="3"/>
        <v>93</v>
      </c>
      <c r="E210" s="197"/>
    </row>
    <row r="211" ht="20.1" customHeight="1" spans="1:5">
      <c r="A211" s="199" t="s">
        <v>161</v>
      </c>
      <c r="B211" s="159">
        <v>100</v>
      </c>
      <c r="C211" s="159">
        <v>23</v>
      </c>
      <c r="D211" s="157">
        <f t="shared" si="3"/>
        <v>23</v>
      </c>
      <c r="E211" s="200"/>
    </row>
    <row r="212" ht="20.1" hidden="1" customHeight="1" spans="1:5">
      <c r="A212" s="199" t="s">
        <v>162</v>
      </c>
      <c r="B212" s="159"/>
      <c r="C212" s="159"/>
      <c r="D212" s="157" t="str">
        <f t="shared" si="3"/>
        <v/>
      </c>
      <c r="E212" s="200"/>
    </row>
    <row r="213" ht="20.1" hidden="1" customHeight="1" spans="1:5">
      <c r="A213" s="198" t="s">
        <v>163</v>
      </c>
      <c r="B213" s="165"/>
      <c r="C213" s="165"/>
      <c r="D213" s="157" t="str">
        <f t="shared" si="3"/>
        <v/>
      </c>
      <c r="E213" s="200"/>
    </row>
    <row r="214" ht="20.1" hidden="1" customHeight="1" spans="1:5">
      <c r="A214" s="198" t="s">
        <v>284</v>
      </c>
      <c r="B214" s="165"/>
      <c r="C214" s="159"/>
      <c r="D214" s="157" t="str">
        <f t="shared" si="3"/>
        <v/>
      </c>
      <c r="E214" s="197"/>
    </row>
    <row r="215" ht="20.1" hidden="1" customHeight="1" spans="1:5">
      <c r="A215" s="198" t="s">
        <v>285</v>
      </c>
      <c r="B215" s="165"/>
      <c r="C215" s="159"/>
      <c r="D215" s="157" t="str">
        <f t="shared" si="3"/>
        <v/>
      </c>
      <c r="E215" s="197"/>
    </row>
    <row r="216" ht="20.1" hidden="1" customHeight="1" spans="1:5">
      <c r="A216" s="199" t="s">
        <v>170</v>
      </c>
      <c r="B216" s="159"/>
      <c r="C216" s="166"/>
      <c r="D216" s="157" t="str">
        <f t="shared" si="3"/>
        <v/>
      </c>
      <c r="E216" s="197"/>
    </row>
    <row r="217" ht="20.1" customHeight="1" spans="1:5">
      <c r="A217" s="199" t="s">
        <v>286</v>
      </c>
      <c r="B217" s="159"/>
      <c r="C217" s="166">
        <v>70</v>
      </c>
      <c r="D217" s="157" t="str">
        <f t="shared" si="3"/>
        <v/>
      </c>
      <c r="E217" s="197"/>
    </row>
    <row r="218" ht="20.1" customHeight="1" spans="1:5">
      <c r="A218" s="199" t="s">
        <v>287</v>
      </c>
      <c r="B218" s="167">
        <f>SUM(B219:B224)</f>
        <v>149</v>
      </c>
      <c r="C218" s="167">
        <f>SUM(C219:C224)</f>
        <v>121</v>
      </c>
      <c r="D218" s="157">
        <f t="shared" si="3"/>
        <v>81.2</v>
      </c>
      <c r="E218" s="197"/>
    </row>
    <row r="219" ht="20.1" customHeight="1" spans="1:5">
      <c r="A219" s="199" t="s">
        <v>161</v>
      </c>
      <c r="B219" s="166">
        <v>149</v>
      </c>
      <c r="C219" s="166">
        <v>121</v>
      </c>
      <c r="D219" s="157">
        <f t="shared" si="3"/>
        <v>81.2</v>
      </c>
      <c r="E219" s="197"/>
    </row>
    <row r="220" ht="19.5" hidden="1" customHeight="1" spans="1:5">
      <c r="A220" s="198" t="s">
        <v>162</v>
      </c>
      <c r="B220" s="166"/>
      <c r="C220" s="166"/>
      <c r="D220" s="157" t="str">
        <f t="shared" si="3"/>
        <v/>
      </c>
      <c r="E220" s="197"/>
    </row>
    <row r="221" ht="20.1" hidden="1" customHeight="1" spans="1:5">
      <c r="A221" s="198" t="s">
        <v>163</v>
      </c>
      <c r="B221" s="166"/>
      <c r="C221" s="166"/>
      <c r="D221" s="157" t="str">
        <f t="shared" si="3"/>
        <v/>
      </c>
      <c r="E221" s="197"/>
    </row>
    <row r="222" ht="20.1" hidden="1" customHeight="1" spans="1:5">
      <c r="A222" s="198" t="s">
        <v>288</v>
      </c>
      <c r="B222" s="166"/>
      <c r="C222" s="166"/>
      <c r="D222" s="157" t="str">
        <f t="shared" si="3"/>
        <v/>
      </c>
      <c r="E222" s="197"/>
    </row>
    <row r="223" ht="20.1" hidden="1" customHeight="1" spans="1:5">
      <c r="A223" s="199" t="s">
        <v>170</v>
      </c>
      <c r="B223" s="166"/>
      <c r="C223" s="166"/>
      <c r="D223" s="157" t="str">
        <f t="shared" si="3"/>
        <v/>
      </c>
      <c r="E223" s="197"/>
    </row>
    <row r="224" ht="20.1" hidden="1" customHeight="1" spans="1:5">
      <c r="A224" s="199" t="s">
        <v>289</v>
      </c>
      <c r="B224" s="166"/>
      <c r="C224" s="166"/>
      <c r="D224" s="157" t="str">
        <f t="shared" si="3"/>
        <v/>
      </c>
      <c r="E224" s="197"/>
    </row>
    <row r="225" ht="20.1" hidden="1" customHeight="1" spans="1:5">
      <c r="A225" s="199" t="s">
        <v>290</v>
      </c>
      <c r="B225" s="168">
        <f>SUM(B226:B230)</f>
        <v>0</v>
      </c>
      <c r="C225" s="168">
        <f>SUM(C226:C230)</f>
        <v>0</v>
      </c>
      <c r="D225" s="157" t="str">
        <f t="shared" si="3"/>
        <v/>
      </c>
      <c r="E225" s="197"/>
    </row>
    <row r="226" ht="20.1" hidden="1" customHeight="1" spans="1:5">
      <c r="A226" s="198" t="s">
        <v>161</v>
      </c>
      <c r="B226" s="166"/>
      <c r="C226" s="166"/>
      <c r="D226" s="157" t="str">
        <f t="shared" si="3"/>
        <v/>
      </c>
      <c r="E226" s="197"/>
    </row>
    <row r="227" ht="20.1" hidden="1" customHeight="1" spans="1:5">
      <c r="A227" s="198" t="s">
        <v>162</v>
      </c>
      <c r="B227" s="166"/>
      <c r="C227" s="166"/>
      <c r="D227" s="157" t="str">
        <f t="shared" si="3"/>
        <v/>
      </c>
      <c r="E227" s="197"/>
    </row>
    <row r="228" ht="20.1" hidden="1" customHeight="1" spans="1:5">
      <c r="A228" s="198" t="s">
        <v>163</v>
      </c>
      <c r="B228" s="166"/>
      <c r="C228" s="166"/>
      <c r="D228" s="157" t="str">
        <f t="shared" si="3"/>
        <v/>
      </c>
      <c r="E228" s="197"/>
    </row>
    <row r="229" ht="20.1" hidden="1" customHeight="1" spans="1:5">
      <c r="A229" s="199" t="s">
        <v>170</v>
      </c>
      <c r="B229" s="166"/>
      <c r="C229" s="166"/>
      <c r="D229" s="157" t="str">
        <f t="shared" si="3"/>
        <v/>
      </c>
      <c r="E229" s="197"/>
    </row>
    <row r="230" ht="20.1" hidden="1" customHeight="1" spans="1:5">
      <c r="A230" s="199" t="s">
        <v>291</v>
      </c>
      <c r="B230" s="166"/>
      <c r="C230" s="166"/>
      <c r="D230" s="157" t="str">
        <f t="shared" si="3"/>
        <v/>
      </c>
      <c r="E230" s="197"/>
    </row>
    <row r="231" ht="20.1" hidden="1" customHeight="1" spans="1:5">
      <c r="A231" s="199" t="s">
        <v>292</v>
      </c>
      <c r="B231" s="168">
        <f>SUM(B232:B236)</f>
        <v>0</v>
      </c>
      <c r="C231" s="168">
        <f>SUM(C232:C236)</f>
        <v>0</v>
      </c>
      <c r="D231" s="157" t="str">
        <f t="shared" si="3"/>
        <v/>
      </c>
      <c r="E231" s="197"/>
    </row>
    <row r="232" ht="20.1" hidden="1" customHeight="1" spans="1:5">
      <c r="A232" s="197" t="s">
        <v>161</v>
      </c>
      <c r="B232" s="159"/>
      <c r="C232" s="159"/>
      <c r="D232" s="157" t="str">
        <f t="shared" si="3"/>
        <v/>
      </c>
      <c r="E232" s="197"/>
    </row>
    <row r="233" ht="20.1" hidden="1" customHeight="1" spans="1:5">
      <c r="A233" s="198" t="s">
        <v>162</v>
      </c>
      <c r="B233" s="159"/>
      <c r="C233" s="159"/>
      <c r="D233" s="157" t="str">
        <f t="shared" si="3"/>
        <v/>
      </c>
      <c r="E233" s="197"/>
    </row>
    <row r="234" ht="20.1" hidden="1" customHeight="1" spans="1:5">
      <c r="A234" s="198" t="s">
        <v>163</v>
      </c>
      <c r="B234" s="159"/>
      <c r="C234" s="159"/>
      <c r="D234" s="157" t="str">
        <f t="shared" si="3"/>
        <v/>
      </c>
      <c r="E234" s="197"/>
    </row>
    <row r="235" ht="20.1" hidden="1" customHeight="1" spans="1:5">
      <c r="A235" s="198" t="s">
        <v>170</v>
      </c>
      <c r="B235" s="159"/>
      <c r="C235" s="159"/>
      <c r="D235" s="157" t="str">
        <f t="shared" si="3"/>
        <v/>
      </c>
      <c r="E235" s="197"/>
    </row>
    <row r="236" ht="20.1" hidden="1" customHeight="1" spans="1:5">
      <c r="A236" s="199" t="s">
        <v>293</v>
      </c>
      <c r="B236" s="159"/>
      <c r="C236" s="159"/>
      <c r="D236" s="157" t="str">
        <f t="shared" si="3"/>
        <v/>
      </c>
      <c r="E236" s="197"/>
    </row>
    <row r="237" ht="20.1" hidden="1" customHeight="1" spans="1:5">
      <c r="A237" s="199" t="s">
        <v>294</v>
      </c>
      <c r="B237" s="156">
        <f>SUM(B238:B242)</f>
        <v>0</v>
      </c>
      <c r="C237" s="156">
        <f>SUM(C238:C242)</f>
        <v>0</v>
      </c>
      <c r="D237" s="157" t="str">
        <f t="shared" si="3"/>
        <v/>
      </c>
      <c r="E237" s="197"/>
    </row>
    <row r="238" ht="20.1" hidden="1" customHeight="1" spans="1:5">
      <c r="A238" s="199" t="s">
        <v>161</v>
      </c>
      <c r="B238" s="159"/>
      <c r="C238" s="159"/>
      <c r="D238" s="157" t="str">
        <f t="shared" si="3"/>
        <v/>
      </c>
      <c r="E238" s="197"/>
    </row>
    <row r="239" ht="20.1" hidden="1" customHeight="1" spans="1:5">
      <c r="A239" s="198" t="s">
        <v>162</v>
      </c>
      <c r="B239" s="159"/>
      <c r="C239" s="159"/>
      <c r="D239" s="157" t="str">
        <f t="shared" si="3"/>
        <v/>
      </c>
      <c r="E239" s="197"/>
    </row>
    <row r="240" ht="20.1" hidden="1" customHeight="1" spans="1:5">
      <c r="A240" s="198" t="s">
        <v>163</v>
      </c>
      <c r="B240" s="159"/>
      <c r="C240" s="159"/>
      <c r="D240" s="157" t="str">
        <f t="shared" si="3"/>
        <v/>
      </c>
      <c r="E240" s="197"/>
    </row>
    <row r="241" ht="20.1" hidden="1" customHeight="1" spans="1:5">
      <c r="A241" s="198" t="s">
        <v>170</v>
      </c>
      <c r="B241" s="159"/>
      <c r="C241" s="159"/>
      <c r="D241" s="157" t="str">
        <f t="shared" si="3"/>
        <v/>
      </c>
      <c r="E241" s="197"/>
    </row>
    <row r="242" ht="20.1" hidden="1" customHeight="1" spans="1:5">
      <c r="A242" s="199" t="s">
        <v>295</v>
      </c>
      <c r="B242" s="159"/>
      <c r="C242" s="159"/>
      <c r="D242" s="157" t="str">
        <f t="shared" si="3"/>
        <v/>
      </c>
      <c r="E242" s="197"/>
    </row>
    <row r="243" ht="20.1" hidden="1" customHeight="1" spans="1:5">
      <c r="A243" s="199" t="s">
        <v>296</v>
      </c>
      <c r="B243" s="156">
        <f>SUM(B244:B248)</f>
        <v>0</v>
      </c>
      <c r="C243" s="156">
        <f>SUM(C244:C248)</f>
        <v>0</v>
      </c>
      <c r="D243" s="157" t="str">
        <f t="shared" si="3"/>
        <v/>
      </c>
      <c r="E243" s="197"/>
    </row>
    <row r="244" ht="20.1" hidden="1" customHeight="1" spans="1:5">
      <c r="A244" s="199" t="s">
        <v>161</v>
      </c>
      <c r="B244" s="159"/>
      <c r="C244" s="159"/>
      <c r="D244" s="157" t="str">
        <f t="shared" si="3"/>
        <v/>
      </c>
      <c r="E244" s="197"/>
    </row>
    <row r="245" ht="20.1" hidden="1" customHeight="1" spans="1:5">
      <c r="A245" s="197" t="s">
        <v>162</v>
      </c>
      <c r="B245" s="159"/>
      <c r="C245" s="159"/>
      <c r="D245" s="157" t="str">
        <f t="shared" si="3"/>
        <v/>
      </c>
      <c r="E245" s="197"/>
    </row>
    <row r="246" ht="20.1" hidden="1" customHeight="1" spans="1:5">
      <c r="A246" s="198" t="s">
        <v>163</v>
      </c>
      <c r="B246" s="159"/>
      <c r="C246" s="159"/>
      <c r="D246" s="157" t="str">
        <f t="shared" si="3"/>
        <v/>
      </c>
      <c r="E246" s="197"/>
    </row>
    <row r="247" ht="20.1" hidden="1" customHeight="1" spans="1:5">
      <c r="A247" s="198" t="s">
        <v>170</v>
      </c>
      <c r="B247" s="159"/>
      <c r="C247" s="159"/>
      <c r="D247" s="157" t="str">
        <f t="shared" si="3"/>
        <v/>
      </c>
      <c r="E247" s="197"/>
    </row>
    <row r="248" ht="20.1" hidden="1" customHeight="1" spans="1:5">
      <c r="A248" s="198" t="s">
        <v>297</v>
      </c>
      <c r="B248" s="159"/>
      <c r="C248" s="159"/>
      <c r="D248" s="157" t="str">
        <f t="shared" si="3"/>
        <v/>
      </c>
      <c r="E248" s="197"/>
    </row>
    <row r="249" ht="20.1" hidden="1" customHeight="1" spans="1:5">
      <c r="A249" s="199" t="s">
        <v>298</v>
      </c>
      <c r="B249" s="156">
        <f>SUM(B250:B254)</f>
        <v>0</v>
      </c>
      <c r="C249" s="156">
        <f>SUM(C250:C254)</f>
        <v>0</v>
      </c>
      <c r="D249" s="157" t="str">
        <f t="shared" si="3"/>
        <v/>
      </c>
      <c r="E249" s="197"/>
    </row>
    <row r="250" ht="20.1" hidden="1" customHeight="1" spans="1:5">
      <c r="A250" s="199" t="s">
        <v>161</v>
      </c>
      <c r="B250" s="159"/>
      <c r="C250" s="159"/>
      <c r="D250" s="157" t="str">
        <f t="shared" si="3"/>
        <v/>
      </c>
      <c r="E250" s="197"/>
    </row>
    <row r="251" ht="20.1" hidden="1" customHeight="1" spans="1:5">
      <c r="A251" s="199" t="s">
        <v>162</v>
      </c>
      <c r="B251" s="159"/>
      <c r="C251" s="159"/>
      <c r="D251" s="157" t="str">
        <f t="shared" si="3"/>
        <v/>
      </c>
      <c r="E251" s="197"/>
    </row>
    <row r="252" ht="20.1" hidden="1" customHeight="1" spans="1:5">
      <c r="A252" s="198" t="s">
        <v>163</v>
      </c>
      <c r="B252" s="159"/>
      <c r="C252" s="159"/>
      <c r="D252" s="157" t="str">
        <f t="shared" si="3"/>
        <v/>
      </c>
      <c r="E252" s="197"/>
    </row>
    <row r="253" ht="20.1" hidden="1" customHeight="1" spans="1:5">
      <c r="A253" s="198" t="s">
        <v>170</v>
      </c>
      <c r="B253" s="159"/>
      <c r="C253" s="159"/>
      <c r="D253" s="157" t="str">
        <f t="shared" si="3"/>
        <v/>
      </c>
      <c r="E253" s="197"/>
    </row>
    <row r="254" ht="20.1" hidden="1" customHeight="1" spans="1:5">
      <c r="A254" s="198" t="s">
        <v>299</v>
      </c>
      <c r="B254" s="159"/>
      <c r="C254" s="159"/>
      <c r="D254" s="157" t="str">
        <f t="shared" si="3"/>
        <v/>
      </c>
      <c r="E254" s="197"/>
    </row>
    <row r="255" ht="20.1" customHeight="1" spans="1:5">
      <c r="A255" s="199" t="s">
        <v>300</v>
      </c>
      <c r="B255" s="156">
        <f>SUM(B256:B257)</f>
        <v>0</v>
      </c>
      <c r="C255" s="156">
        <f>SUM(C256:C257)</f>
        <v>222</v>
      </c>
      <c r="D255" s="157" t="str">
        <f t="shared" si="3"/>
        <v/>
      </c>
      <c r="E255" s="197"/>
    </row>
    <row r="256" ht="20.1" hidden="1" customHeight="1" spans="1:5">
      <c r="A256" s="199" t="s">
        <v>301</v>
      </c>
      <c r="B256" s="159"/>
      <c r="C256" s="159"/>
      <c r="D256" s="157" t="str">
        <f t="shared" si="3"/>
        <v/>
      </c>
      <c r="E256" s="197"/>
    </row>
    <row r="257" ht="20.1" customHeight="1" spans="1:5">
      <c r="A257" s="199" t="s">
        <v>302</v>
      </c>
      <c r="B257" s="159"/>
      <c r="C257" s="159">
        <v>222</v>
      </c>
      <c r="D257" s="157" t="str">
        <f t="shared" si="3"/>
        <v/>
      </c>
      <c r="E257" s="197"/>
    </row>
    <row r="258" ht="20.1" hidden="1" customHeight="1" spans="1:5">
      <c r="A258" s="197" t="s">
        <v>303</v>
      </c>
      <c r="B258" s="156">
        <f>SUM(B259:B260)</f>
        <v>0</v>
      </c>
      <c r="C258" s="156">
        <f>SUM(C259:C260)</f>
        <v>0</v>
      </c>
      <c r="D258" s="157" t="str">
        <f t="shared" si="3"/>
        <v/>
      </c>
      <c r="E258" s="197"/>
    </row>
    <row r="259" ht="20.1" hidden="1" customHeight="1" spans="1:5">
      <c r="A259" s="198" t="s">
        <v>304</v>
      </c>
      <c r="B259" s="159"/>
      <c r="C259" s="159"/>
      <c r="D259" s="157" t="str">
        <f t="shared" si="3"/>
        <v/>
      </c>
      <c r="E259" s="197"/>
    </row>
    <row r="260" ht="20.1" hidden="1" customHeight="1" spans="1:5">
      <c r="A260" s="198" t="s">
        <v>305</v>
      </c>
      <c r="B260" s="159"/>
      <c r="C260" s="159"/>
      <c r="D260" s="157" t="str">
        <f t="shared" si="3"/>
        <v/>
      </c>
      <c r="E260" s="197"/>
    </row>
    <row r="261" ht="20.1" customHeight="1" spans="1:5">
      <c r="A261" s="197" t="s">
        <v>306</v>
      </c>
      <c r="B261" s="156">
        <f>SUM(B262,B272,)</f>
        <v>82</v>
      </c>
      <c r="C261" s="156">
        <f>SUM(C262,C272,)</f>
        <v>53</v>
      </c>
      <c r="D261" s="157">
        <f t="shared" ref="D261:D325" si="4">IF(B261=0,"",ROUND(C261/B261*100,1))</f>
        <v>64.6</v>
      </c>
      <c r="E261" s="197"/>
    </row>
    <row r="262" ht="20.1" customHeight="1" spans="1:5">
      <c r="A262" s="199" t="s">
        <v>307</v>
      </c>
      <c r="B262" s="156">
        <f>SUM(B263:B271)</f>
        <v>82</v>
      </c>
      <c r="C262" s="156">
        <f>SUM(C263:C271)</f>
        <v>53</v>
      </c>
      <c r="D262" s="157">
        <f t="shared" si="4"/>
        <v>64.6</v>
      </c>
      <c r="E262" s="197"/>
    </row>
    <row r="263" ht="20.1" hidden="1" customHeight="1" spans="1:5">
      <c r="A263" s="199" t="s">
        <v>308</v>
      </c>
      <c r="B263" s="159"/>
      <c r="C263" s="159"/>
      <c r="D263" s="157" t="str">
        <f t="shared" si="4"/>
        <v/>
      </c>
      <c r="E263" s="197"/>
    </row>
    <row r="264" ht="20.1" hidden="1" customHeight="1" spans="1:5">
      <c r="A264" s="198" t="s">
        <v>309</v>
      </c>
      <c r="B264" s="159"/>
      <c r="C264" s="159"/>
      <c r="D264" s="157" t="str">
        <f t="shared" si="4"/>
        <v/>
      </c>
      <c r="E264" s="197"/>
    </row>
    <row r="265" ht="20.1" customHeight="1" spans="1:5">
      <c r="A265" s="198" t="s">
        <v>310</v>
      </c>
      <c r="B265" s="159">
        <v>82</v>
      </c>
      <c r="C265" s="159">
        <v>53</v>
      </c>
      <c r="D265" s="157">
        <f t="shared" si="4"/>
        <v>64.6</v>
      </c>
      <c r="E265" s="197"/>
    </row>
    <row r="266" ht="20.1" hidden="1" customHeight="1" spans="1:5">
      <c r="A266" s="198" t="s">
        <v>311</v>
      </c>
      <c r="B266" s="159"/>
      <c r="C266" s="159"/>
      <c r="D266" s="157" t="str">
        <f t="shared" si="4"/>
        <v/>
      </c>
      <c r="E266" s="197"/>
    </row>
    <row r="267" ht="20.1" hidden="1" customHeight="1" spans="1:5">
      <c r="A267" s="199" t="s">
        <v>312</v>
      </c>
      <c r="B267" s="159"/>
      <c r="C267" s="159"/>
      <c r="D267" s="157" t="str">
        <f t="shared" si="4"/>
        <v/>
      </c>
      <c r="E267" s="197"/>
    </row>
    <row r="268" ht="20.1" hidden="1" customHeight="1" spans="1:5">
      <c r="A268" s="199" t="s">
        <v>313</v>
      </c>
      <c r="B268" s="159"/>
      <c r="C268" s="159"/>
      <c r="D268" s="157" t="str">
        <f t="shared" si="4"/>
        <v/>
      </c>
      <c r="E268" s="197"/>
    </row>
    <row r="269" ht="20.1" hidden="1" customHeight="1" spans="1:5">
      <c r="A269" s="199" t="s">
        <v>314</v>
      </c>
      <c r="B269" s="159"/>
      <c r="C269" s="159"/>
      <c r="D269" s="157" t="str">
        <f t="shared" si="4"/>
        <v/>
      </c>
      <c r="E269" s="197"/>
    </row>
    <row r="270" ht="20.1" hidden="1" customHeight="1" spans="1:5">
      <c r="A270" s="199" t="s">
        <v>315</v>
      </c>
      <c r="B270" s="159"/>
      <c r="C270" s="159"/>
      <c r="D270" s="157" t="str">
        <f t="shared" si="4"/>
        <v/>
      </c>
      <c r="E270" s="197"/>
    </row>
    <row r="271" ht="20.1" hidden="1" customHeight="1" spans="1:5">
      <c r="A271" s="199" t="s">
        <v>316</v>
      </c>
      <c r="B271" s="159"/>
      <c r="C271" s="159"/>
      <c r="D271" s="157" t="str">
        <f t="shared" si="4"/>
        <v/>
      </c>
      <c r="E271" s="197"/>
    </row>
    <row r="272" ht="20.1" hidden="1" customHeight="1" spans="1:5">
      <c r="A272" s="199" t="s">
        <v>317</v>
      </c>
      <c r="B272" s="159"/>
      <c r="C272" s="159"/>
      <c r="D272" s="157" t="str">
        <f t="shared" si="4"/>
        <v/>
      </c>
      <c r="E272" s="197"/>
    </row>
    <row r="273" ht="20.1" customHeight="1" spans="1:5">
      <c r="A273" s="197" t="s">
        <v>318</v>
      </c>
      <c r="B273" s="156">
        <f>SUM(B274,B284,B306,B313,B325,B334,B348,B357,B366,B374,B382,B391,)</f>
        <v>371</v>
      </c>
      <c r="C273" s="156">
        <f>SUM(C274,C284,C306,C313,C325,C334,C348,C357,C366,C374,C382,C391,)</f>
        <v>398</v>
      </c>
      <c r="D273" s="157">
        <f t="shared" si="4"/>
        <v>107.3</v>
      </c>
      <c r="E273" s="197"/>
    </row>
    <row r="274" ht="20.1" customHeight="1" spans="1:5">
      <c r="A274" s="198" t="s">
        <v>319</v>
      </c>
      <c r="B274" s="156">
        <f>SUM(B275:B283)</f>
        <v>0</v>
      </c>
      <c r="C274" s="156">
        <f>SUM(C275:C283)</f>
        <v>0</v>
      </c>
      <c r="D274" s="157" t="str">
        <f t="shared" si="4"/>
        <v/>
      </c>
      <c r="E274" s="197"/>
    </row>
    <row r="275" ht="20.1" hidden="1" customHeight="1" spans="1:5">
      <c r="A275" s="198" t="s">
        <v>320</v>
      </c>
      <c r="B275" s="159"/>
      <c r="C275" s="159"/>
      <c r="D275" s="157" t="str">
        <f t="shared" si="4"/>
        <v/>
      </c>
      <c r="E275" s="197"/>
    </row>
    <row r="276" ht="20.1" hidden="1" customHeight="1" spans="1:5">
      <c r="A276" s="198" t="s">
        <v>321</v>
      </c>
      <c r="B276" s="159"/>
      <c r="C276" s="159"/>
      <c r="D276" s="157" t="str">
        <f t="shared" si="4"/>
        <v/>
      </c>
      <c r="E276" s="197"/>
    </row>
    <row r="277" ht="20.1" hidden="1" customHeight="1" spans="1:5">
      <c r="A277" s="199" t="s">
        <v>322</v>
      </c>
      <c r="B277" s="159"/>
      <c r="C277" s="159"/>
      <c r="D277" s="157" t="str">
        <f t="shared" si="4"/>
        <v/>
      </c>
      <c r="E277" s="197"/>
    </row>
    <row r="278" ht="20.1" hidden="1" customHeight="1" spans="1:5">
      <c r="A278" s="199" t="s">
        <v>323</v>
      </c>
      <c r="B278" s="159"/>
      <c r="C278" s="159"/>
      <c r="D278" s="157" t="str">
        <f t="shared" si="4"/>
        <v/>
      </c>
      <c r="E278" s="197"/>
    </row>
    <row r="279" ht="20.1" hidden="1" customHeight="1" spans="1:5">
      <c r="A279" s="199" t="s">
        <v>324</v>
      </c>
      <c r="B279" s="159"/>
      <c r="C279" s="159"/>
      <c r="D279" s="157" t="str">
        <f t="shared" si="4"/>
        <v/>
      </c>
      <c r="E279" s="197"/>
    </row>
    <row r="280" ht="20.1" hidden="1" customHeight="1" spans="1:5">
      <c r="A280" s="198" t="s">
        <v>325</v>
      </c>
      <c r="B280" s="159"/>
      <c r="C280" s="159"/>
      <c r="D280" s="157" t="str">
        <f t="shared" si="4"/>
        <v/>
      </c>
      <c r="E280" s="197"/>
    </row>
    <row r="281" ht="20.1" hidden="1" customHeight="1" spans="1:5">
      <c r="A281" s="198" t="s">
        <v>326</v>
      </c>
      <c r="B281" s="159"/>
      <c r="C281" s="159"/>
      <c r="D281" s="157" t="str">
        <f t="shared" si="4"/>
        <v/>
      </c>
      <c r="E281" s="197"/>
    </row>
    <row r="282" ht="20.1" hidden="1" customHeight="1" spans="1:5">
      <c r="A282" s="198" t="s">
        <v>327</v>
      </c>
      <c r="B282" s="159"/>
      <c r="C282" s="159"/>
      <c r="D282" s="157" t="str">
        <f t="shared" si="4"/>
        <v/>
      </c>
      <c r="E282" s="197"/>
    </row>
    <row r="283" ht="20.1" hidden="1" customHeight="1" spans="1:5">
      <c r="A283" s="199" t="s">
        <v>328</v>
      </c>
      <c r="B283" s="159"/>
      <c r="C283" s="159"/>
      <c r="D283" s="157" t="str">
        <f t="shared" si="4"/>
        <v/>
      </c>
      <c r="E283" s="197"/>
    </row>
    <row r="284" ht="20.1" customHeight="1" spans="1:5">
      <c r="A284" s="199" t="s">
        <v>329</v>
      </c>
      <c r="B284" s="156">
        <f>SUM(B285:B305)</f>
        <v>371</v>
      </c>
      <c r="C284" s="156">
        <f>SUM(C285:C305)</f>
        <v>398</v>
      </c>
      <c r="D284" s="157">
        <f t="shared" si="4"/>
        <v>107.3</v>
      </c>
      <c r="E284" s="197"/>
    </row>
    <row r="285" ht="20.1" customHeight="1" spans="1:5">
      <c r="A285" s="199" t="s">
        <v>161</v>
      </c>
      <c r="B285" s="159">
        <v>371</v>
      </c>
      <c r="C285" s="159">
        <v>398</v>
      </c>
      <c r="D285" s="157">
        <f t="shared" si="4"/>
        <v>107.3</v>
      </c>
      <c r="E285" s="197"/>
    </row>
    <row r="286" ht="20.1" hidden="1" customHeight="1" spans="1:5">
      <c r="A286" s="197" t="s">
        <v>162</v>
      </c>
      <c r="B286" s="159"/>
      <c r="C286" s="159"/>
      <c r="D286" s="157" t="str">
        <f t="shared" si="4"/>
        <v/>
      </c>
      <c r="E286" s="197"/>
    </row>
    <row r="287" ht="20.1" hidden="1" customHeight="1" spans="1:5">
      <c r="A287" s="198" t="s">
        <v>163</v>
      </c>
      <c r="B287" s="159"/>
      <c r="C287" s="159"/>
      <c r="D287" s="157" t="str">
        <f t="shared" si="4"/>
        <v/>
      </c>
      <c r="E287" s="197"/>
    </row>
    <row r="288" ht="20.1" hidden="1" customHeight="1" spans="1:5">
      <c r="A288" s="198" t="s">
        <v>330</v>
      </c>
      <c r="B288" s="159"/>
      <c r="C288" s="159"/>
      <c r="D288" s="157" t="str">
        <f t="shared" si="4"/>
        <v/>
      </c>
      <c r="E288" s="197"/>
    </row>
    <row r="289" ht="20.1" hidden="1" customHeight="1" spans="1:5">
      <c r="A289" s="198" t="s">
        <v>331</v>
      </c>
      <c r="B289" s="159"/>
      <c r="C289" s="159"/>
      <c r="D289" s="157" t="str">
        <f t="shared" si="4"/>
        <v/>
      </c>
      <c r="E289" s="197"/>
    </row>
    <row r="290" ht="20.1" hidden="1" customHeight="1" spans="1:5">
      <c r="A290" s="199" t="s">
        <v>332</v>
      </c>
      <c r="B290" s="159"/>
      <c r="C290" s="159"/>
      <c r="D290" s="157" t="str">
        <f t="shared" si="4"/>
        <v/>
      </c>
      <c r="E290" s="197"/>
    </row>
    <row r="291" ht="20.1" hidden="1" customHeight="1" spans="1:5">
      <c r="A291" s="199" t="s">
        <v>333</v>
      </c>
      <c r="B291" s="159"/>
      <c r="C291" s="159"/>
      <c r="D291" s="157" t="str">
        <f t="shared" si="4"/>
        <v/>
      </c>
      <c r="E291" s="197"/>
    </row>
    <row r="292" ht="20.1" hidden="1" customHeight="1" spans="1:5">
      <c r="A292" s="199" t="s">
        <v>334</v>
      </c>
      <c r="B292" s="159"/>
      <c r="C292" s="159"/>
      <c r="D292" s="157" t="str">
        <f t="shared" si="4"/>
        <v/>
      </c>
      <c r="E292" s="197"/>
    </row>
    <row r="293" ht="20.1" hidden="1" customHeight="1" spans="1:5">
      <c r="A293" s="198" t="s">
        <v>335</v>
      </c>
      <c r="B293" s="159"/>
      <c r="C293" s="159"/>
      <c r="D293" s="157" t="str">
        <f t="shared" si="4"/>
        <v/>
      </c>
      <c r="E293" s="197"/>
    </row>
    <row r="294" ht="20.1" hidden="1" customHeight="1" spans="1:5">
      <c r="A294" s="198" t="s">
        <v>336</v>
      </c>
      <c r="B294" s="159"/>
      <c r="C294" s="159"/>
      <c r="D294" s="157" t="str">
        <f t="shared" si="4"/>
        <v/>
      </c>
      <c r="E294" s="197"/>
    </row>
    <row r="295" ht="20.1" hidden="1" customHeight="1" spans="1:5">
      <c r="A295" s="198" t="s">
        <v>337</v>
      </c>
      <c r="B295" s="159"/>
      <c r="C295" s="159"/>
      <c r="D295" s="157" t="str">
        <f t="shared" si="4"/>
        <v/>
      </c>
      <c r="E295" s="197"/>
    </row>
    <row r="296" ht="20.1" hidden="1" customHeight="1" spans="1:5">
      <c r="A296" s="199" t="s">
        <v>338</v>
      </c>
      <c r="B296" s="159"/>
      <c r="C296" s="159"/>
      <c r="D296" s="157" t="str">
        <f t="shared" si="4"/>
        <v/>
      </c>
      <c r="E296" s="197"/>
    </row>
    <row r="297" ht="20.1" hidden="1" customHeight="1" spans="1:5">
      <c r="A297" s="199" t="s">
        <v>339</v>
      </c>
      <c r="B297" s="159"/>
      <c r="C297" s="159"/>
      <c r="D297" s="157" t="str">
        <f t="shared" si="4"/>
        <v/>
      </c>
      <c r="E297" s="197"/>
    </row>
    <row r="298" ht="20.1" hidden="1" customHeight="1" spans="1:5">
      <c r="A298" s="199" t="s">
        <v>340</v>
      </c>
      <c r="B298" s="159"/>
      <c r="C298" s="159"/>
      <c r="D298" s="157" t="str">
        <f t="shared" si="4"/>
        <v/>
      </c>
      <c r="E298" s="197"/>
    </row>
    <row r="299" ht="20.1" hidden="1" customHeight="1" spans="1:5">
      <c r="A299" s="197" t="s">
        <v>341</v>
      </c>
      <c r="B299" s="159"/>
      <c r="C299" s="159"/>
      <c r="D299" s="157" t="str">
        <f t="shared" si="4"/>
        <v/>
      </c>
      <c r="E299" s="197"/>
    </row>
    <row r="300" ht="20.1" hidden="1" customHeight="1" spans="1:5">
      <c r="A300" s="198" t="s">
        <v>342</v>
      </c>
      <c r="B300" s="159"/>
      <c r="C300" s="159"/>
      <c r="D300" s="157" t="str">
        <f t="shared" si="4"/>
        <v/>
      </c>
      <c r="E300" s="197"/>
    </row>
    <row r="301" ht="20.1" hidden="1" customHeight="1" spans="1:5">
      <c r="A301" s="198" t="s">
        <v>343</v>
      </c>
      <c r="B301" s="159"/>
      <c r="C301" s="159"/>
      <c r="D301" s="157" t="str">
        <f t="shared" si="4"/>
        <v/>
      </c>
      <c r="E301" s="197"/>
    </row>
    <row r="302" ht="20.1" hidden="1" customHeight="1" spans="1:5">
      <c r="A302" s="198" t="s">
        <v>344</v>
      </c>
      <c r="B302" s="159"/>
      <c r="C302" s="159"/>
      <c r="D302" s="157" t="str">
        <f t="shared" si="4"/>
        <v/>
      </c>
      <c r="E302" s="197"/>
    </row>
    <row r="303" ht="20.1" hidden="1" customHeight="1" spans="1:5">
      <c r="A303" s="199" t="s">
        <v>204</v>
      </c>
      <c r="B303" s="159"/>
      <c r="C303" s="159"/>
      <c r="D303" s="157" t="str">
        <f t="shared" si="4"/>
        <v/>
      </c>
      <c r="E303" s="197"/>
    </row>
    <row r="304" ht="20.1" hidden="1" customHeight="1" spans="1:5">
      <c r="A304" s="199" t="s">
        <v>170</v>
      </c>
      <c r="B304" s="159"/>
      <c r="C304" s="159"/>
      <c r="D304" s="157" t="str">
        <f t="shared" si="4"/>
        <v/>
      </c>
      <c r="E304" s="197"/>
    </row>
    <row r="305" ht="20.1" hidden="1" customHeight="1" spans="1:5">
      <c r="A305" s="199" t="s">
        <v>345</v>
      </c>
      <c r="B305" s="159"/>
      <c r="C305" s="159"/>
      <c r="D305" s="157" t="str">
        <f t="shared" si="4"/>
        <v/>
      </c>
      <c r="E305" s="197"/>
    </row>
    <row r="306" ht="20.1" hidden="1" customHeight="1" spans="1:5">
      <c r="A306" s="198" t="s">
        <v>346</v>
      </c>
      <c r="B306" s="156">
        <f>SUM(B307:B312)</f>
        <v>0</v>
      </c>
      <c r="C306" s="156">
        <f>SUM(C307:C312)</f>
        <v>0</v>
      </c>
      <c r="D306" s="157" t="str">
        <f t="shared" si="4"/>
        <v/>
      </c>
      <c r="E306" s="197"/>
    </row>
    <row r="307" ht="20.1" hidden="1" customHeight="1" spans="1:5">
      <c r="A307" s="198" t="s">
        <v>161</v>
      </c>
      <c r="B307" s="159"/>
      <c r="C307" s="159"/>
      <c r="D307" s="157" t="str">
        <f t="shared" si="4"/>
        <v/>
      </c>
      <c r="E307" s="197"/>
    </row>
    <row r="308" ht="20.1" hidden="1" customHeight="1" spans="1:5">
      <c r="A308" s="198" t="s">
        <v>162</v>
      </c>
      <c r="B308" s="159"/>
      <c r="C308" s="159"/>
      <c r="D308" s="157" t="str">
        <f t="shared" si="4"/>
        <v/>
      </c>
      <c r="E308" s="197"/>
    </row>
    <row r="309" ht="20.1" hidden="1" customHeight="1" spans="1:5">
      <c r="A309" s="199" t="s">
        <v>163</v>
      </c>
      <c r="B309" s="159"/>
      <c r="C309" s="159"/>
      <c r="D309" s="157" t="str">
        <f t="shared" si="4"/>
        <v/>
      </c>
      <c r="E309" s="197"/>
    </row>
    <row r="310" ht="20.1" hidden="1" customHeight="1" spans="1:5">
      <c r="A310" s="199" t="s">
        <v>347</v>
      </c>
      <c r="B310" s="159"/>
      <c r="C310" s="159"/>
      <c r="D310" s="157" t="str">
        <f t="shared" si="4"/>
        <v/>
      </c>
      <c r="E310" s="197"/>
    </row>
    <row r="311" ht="20.1" hidden="1" customHeight="1" spans="1:5">
      <c r="A311" s="199" t="s">
        <v>170</v>
      </c>
      <c r="B311" s="159"/>
      <c r="C311" s="159"/>
      <c r="D311" s="157" t="str">
        <f t="shared" si="4"/>
        <v/>
      </c>
      <c r="E311" s="197"/>
    </row>
    <row r="312" ht="20.1" hidden="1" customHeight="1" spans="1:5">
      <c r="A312" s="197" t="s">
        <v>348</v>
      </c>
      <c r="B312" s="159"/>
      <c r="C312" s="159"/>
      <c r="D312" s="157" t="str">
        <f t="shared" si="4"/>
        <v/>
      </c>
      <c r="E312" s="197"/>
    </row>
    <row r="313" ht="20.1" hidden="1" customHeight="1" spans="1:5">
      <c r="A313" s="198" t="s">
        <v>349</v>
      </c>
      <c r="B313" s="156">
        <f>SUM(B314:B324)</f>
        <v>0</v>
      </c>
      <c r="C313" s="156">
        <f>SUM(C314:C324)</f>
        <v>0</v>
      </c>
      <c r="D313" s="157" t="str">
        <f t="shared" si="4"/>
        <v/>
      </c>
      <c r="E313" s="197"/>
    </row>
    <row r="314" ht="20.1" hidden="1" customHeight="1" spans="1:5">
      <c r="A314" s="198" t="s">
        <v>161</v>
      </c>
      <c r="B314" s="159"/>
      <c r="C314" s="159"/>
      <c r="D314" s="157" t="str">
        <f t="shared" si="4"/>
        <v/>
      </c>
      <c r="E314" s="197"/>
    </row>
    <row r="315" ht="20.1" hidden="1" customHeight="1" spans="1:5">
      <c r="A315" s="198" t="s">
        <v>162</v>
      </c>
      <c r="B315" s="159"/>
      <c r="C315" s="159"/>
      <c r="D315" s="157" t="str">
        <f t="shared" si="4"/>
        <v/>
      </c>
      <c r="E315" s="197"/>
    </row>
    <row r="316" ht="20.1" hidden="1" customHeight="1" spans="1:5">
      <c r="A316" s="199" t="s">
        <v>163</v>
      </c>
      <c r="B316" s="159"/>
      <c r="C316" s="159"/>
      <c r="D316" s="157" t="str">
        <f t="shared" si="4"/>
        <v/>
      </c>
      <c r="E316" s="197"/>
    </row>
    <row r="317" ht="20.1" hidden="1" customHeight="1" spans="1:5">
      <c r="A317" s="199" t="s">
        <v>350</v>
      </c>
      <c r="B317" s="159"/>
      <c r="C317" s="159"/>
      <c r="D317" s="157" t="str">
        <f t="shared" si="4"/>
        <v/>
      </c>
      <c r="E317" s="197"/>
    </row>
    <row r="318" ht="20.1" hidden="1" customHeight="1" spans="1:5">
      <c r="A318" s="199" t="s">
        <v>351</v>
      </c>
      <c r="B318" s="159"/>
      <c r="C318" s="159"/>
      <c r="D318" s="157" t="str">
        <f t="shared" si="4"/>
        <v/>
      </c>
      <c r="E318" s="197"/>
    </row>
    <row r="319" ht="20.1" hidden="1" customHeight="1" spans="1:5">
      <c r="A319" s="198" t="s">
        <v>352</v>
      </c>
      <c r="B319" s="159"/>
      <c r="C319" s="159"/>
      <c r="D319" s="157" t="str">
        <f t="shared" si="4"/>
        <v/>
      </c>
      <c r="E319" s="197"/>
    </row>
    <row r="320" ht="20.1" hidden="1" customHeight="1" spans="1:5">
      <c r="A320" s="198" t="s">
        <v>353</v>
      </c>
      <c r="B320" s="159"/>
      <c r="C320" s="159"/>
      <c r="D320" s="157" t="str">
        <f t="shared" si="4"/>
        <v/>
      </c>
      <c r="E320" s="197"/>
    </row>
    <row r="321" ht="20.1" hidden="1" customHeight="1" spans="1:5">
      <c r="A321" s="198" t="s">
        <v>354</v>
      </c>
      <c r="B321" s="159"/>
      <c r="C321" s="159"/>
      <c r="D321" s="157" t="str">
        <f t="shared" si="4"/>
        <v/>
      </c>
      <c r="E321" s="197"/>
    </row>
    <row r="322" ht="20.1" hidden="1" customHeight="1" spans="1:5">
      <c r="A322" s="199" t="s">
        <v>355</v>
      </c>
      <c r="B322" s="159"/>
      <c r="C322" s="159"/>
      <c r="D322" s="157" t="str">
        <f t="shared" si="4"/>
        <v/>
      </c>
      <c r="E322" s="197"/>
    </row>
    <row r="323" ht="20.1" hidden="1" customHeight="1" spans="1:5">
      <c r="A323" s="199" t="s">
        <v>170</v>
      </c>
      <c r="B323" s="159"/>
      <c r="C323" s="159"/>
      <c r="D323" s="157" t="str">
        <f t="shared" si="4"/>
        <v/>
      </c>
      <c r="E323" s="197"/>
    </row>
    <row r="324" ht="20.1" hidden="1" customHeight="1" spans="1:5">
      <c r="A324" s="199" t="s">
        <v>356</v>
      </c>
      <c r="B324" s="159"/>
      <c r="C324" s="159"/>
      <c r="D324" s="157" t="str">
        <f t="shared" si="4"/>
        <v/>
      </c>
      <c r="E324" s="197"/>
    </row>
    <row r="325" ht="20.1" hidden="1" customHeight="1" spans="1:5">
      <c r="A325" s="197" t="s">
        <v>357</v>
      </c>
      <c r="B325" s="156">
        <f>SUM(B326:B333)</f>
        <v>0</v>
      </c>
      <c r="C325" s="156">
        <f>SUM(C326:C333)</f>
        <v>0</v>
      </c>
      <c r="D325" s="157" t="str">
        <f t="shared" si="4"/>
        <v/>
      </c>
      <c r="E325" s="197"/>
    </row>
    <row r="326" ht="20.1" hidden="1" customHeight="1" spans="1:5">
      <c r="A326" s="198" t="s">
        <v>161</v>
      </c>
      <c r="B326" s="159"/>
      <c r="C326" s="159"/>
      <c r="D326" s="157" t="str">
        <f t="shared" ref="D326:D389" si="5">IF(B326=0,"",ROUND(C326/B326*100,1))</f>
        <v/>
      </c>
      <c r="E326" s="197"/>
    </row>
    <row r="327" ht="20.1" hidden="1" customHeight="1" spans="1:5">
      <c r="A327" s="198" t="s">
        <v>162</v>
      </c>
      <c r="B327" s="159"/>
      <c r="C327" s="159"/>
      <c r="D327" s="157" t="str">
        <f t="shared" si="5"/>
        <v/>
      </c>
      <c r="E327" s="197"/>
    </row>
    <row r="328" ht="20.1" hidden="1" customHeight="1" spans="1:5">
      <c r="A328" s="198" t="s">
        <v>163</v>
      </c>
      <c r="B328" s="159"/>
      <c r="C328" s="159"/>
      <c r="D328" s="157" t="str">
        <f t="shared" si="5"/>
        <v/>
      </c>
      <c r="E328" s="197"/>
    </row>
    <row r="329" ht="20.1" hidden="1" customHeight="1" spans="1:5">
      <c r="A329" s="199" t="s">
        <v>358</v>
      </c>
      <c r="B329" s="159"/>
      <c r="C329" s="159"/>
      <c r="D329" s="157" t="str">
        <f t="shared" si="5"/>
        <v/>
      </c>
      <c r="E329" s="197"/>
    </row>
    <row r="330" ht="20.1" hidden="1" customHeight="1" spans="1:5">
      <c r="A330" s="199" t="s">
        <v>359</v>
      </c>
      <c r="B330" s="159"/>
      <c r="C330" s="159"/>
      <c r="D330" s="157" t="str">
        <f t="shared" si="5"/>
        <v/>
      </c>
      <c r="E330" s="197"/>
    </row>
    <row r="331" ht="20.1" hidden="1" customHeight="1" spans="1:5">
      <c r="A331" s="199" t="s">
        <v>360</v>
      </c>
      <c r="B331" s="159"/>
      <c r="C331" s="159"/>
      <c r="D331" s="157" t="str">
        <f t="shared" si="5"/>
        <v/>
      </c>
      <c r="E331" s="197"/>
    </row>
    <row r="332" ht="20.1" hidden="1" customHeight="1" spans="1:5">
      <c r="A332" s="198" t="s">
        <v>170</v>
      </c>
      <c r="B332" s="159"/>
      <c r="C332" s="159"/>
      <c r="D332" s="157" t="str">
        <f t="shared" si="5"/>
        <v/>
      </c>
      <c r="E332" s="197"/>
    </row>
    <row r="333" ht="20.1" hidden="1" customHeight="1" spans="1:5">
      <c r="A333" s="198" t="s">
        <v>361</v>
      </c>
      <c r="B333" s="159"/>
      <c r="C333" s="159"/>
      <c r="D333" s="157" t="str">
        <f t="shared" si="5"/>
        <v/>
      </c>
      <c r="E333" s="197"/>
    </row>
    <row r="334" ht="20.1" hidden="1" customHeight="1" spans="1:5">
      <c r="A334" s="198" t="s">
        <v>362</v>
      </c>
      <c r="B334" s="156">
        <f>SUM(B335:B347)</f>
        <v>0</v>
      </c>
      <c r="C334" s="156">
        <f>SUM(C335:C347)</f>
        <v>0</v>
      </c>
      <c r="D334" s="157" t="str">
        <f t="shared" si="5"/>
        <v/>
      </c>
      <c r="E334" s="197"/>
    </row>
    <row r="335" ht="20.1" hidden="1" customHeight="1" spans="1:5">
      <c r="A335" s="199" t="s">
        <v>161</v>
      </c>
      <c r="B335" s="159"/>
      <c r="C335" s="159"/>
      <c r="D335" s="157" t="str">
        <f t="shared" si="5"/>
        <v/>
      </c>
      <c r="E335" s="197"/>
    </row>
    <row r="336" ht="20.1" hidden="1" customHeight="1" spans="1:5">
      <c r="A336" s="199" t="s">
        <v>162</v>
      </c>
      <c r="B336" s="159"/>
      <c r="C336" s="159"/>
      <c r="D336" s="157" t="str">
        <f t="shared" si="5"/>
        <v/>
      </c>
      <c r="E336" s="197"/>
    </row>
    <row r="337" ht="20.1" hidden="1" customHeight="1" spans="1:5">
      <c r="A337" s="199" t="s">
        <v>163</v>
      </c>
      <c r="B337" s="159"/>
      <c r="C337" s="159"/>
      <c r="D337" s="157" t="str">
        <f t="shared" si="5"/>
        <v/>
      </c>
      <c r="E337" s="197"/>
    </row>
    <row r="338" ht="20.1" hidden="1" customHeight="1" spans="1:5">
      <c r="A338" s="197" t="s">
        <v>363</v>
      </c>
      <c r="B338" s="159"/>
      <c r="C338" s="159"/>
      <c r="D338" s="157" t="str">
        <f t="shared" si="5"/>
        <v/>
      </c>
      <c r="E338" s="197"/>
    </row>
    <row r="339" ht="20.1" hidden="1" customHeight="1" spans="1:5">
      <c r="A339" s="198" t="s">
        <v>364</v>
      </c>
      <c r="B339" s="159"/>
      <c r="C339" s="159"/>
      <c r="D339" s="157" t="str">
        <f t="shared" si="5"/>
        <v/>
      </c>
      <c r="E339" s="197"/>
    </row>
    <row r="340" ht="20.1" hidden="1" customHeight="1" spans="1:5">
      <c r="A340" s="198" t="s">
        <v>365</v>
      </c>
      <c r="B340" s="159"/>
      <c r="C340" s="159"/>
      <c r="D340" s="157" t="str">
        <f t="shared" si="5"/>
        <v/>
      </c>
      <c r="E340" s="197"/>
    </row>
    <row r="341" ht="20.1" hidden="1" customHeight="1" spans="1:5">
      <c r="A341" s="198" t="s">
        <v>366</v>
      </c>
      <c r="B341" s="159"/>
      <c r="C341" s="159"/>
      <c r="D341" s="157" t="str">
        <f t="shared" si="5"/>
        <v/>
      </c>
      <c r="E341" s="197"/>
    </row>
    <row r="342" ht="20.1" hidden="1" customHeight="1" spans="1:5">
      <c r="A342" s="199" t="s">
        <v>367</v>
      </c>
      <c r="B342" s="159"/>
      <c r="C342" s="159"/>
      <c r="D342" s="157" t="str">
        <f t="shared" si="5"/>
        <v/>
      </c>
      <c r="E342" s="197"/>
    </row>
    <row r="343" ht="20.1" hidden="1" customHeight="1" spans="1:5">
      <c r="A343" s="199" t="s">
        <v>368</v>
      </c>
      <c r="B343" s="159"/>
      <c r="C343" s="159"/>
      <c r="D343" s="157" t="str">
        <f t="shared" si="5"/>
        <v/>
      </c>
      <c r="E343" s="197"/>
    </row>
    <row r="344" ht="20.1" hidden="1" customHeight="1" spans="1:5">
      <c r="A344" s="199" t="s">
        <v>369</v>
      </c>
      <c r="B344" s="159"/>
      <c r="C344" s="159"/>
      <c r="D344" s="157" t="str">
        <f t="shared" si="5"/>
        <v/>
      </c>
      <c r="E344" s="197"/>
    </row>
    <row r="345" ht="20.1" hidden="1" customHeight="1" spans="1:5">
      <c r="A345" s="199" t="s">
        <v>370</v>
      </c>
      <c r="B345" s="159"/>
      <c r="C345" s="159"/>
      <c r="D345" s="157" t="str">
        <f t="shared" si="5"/>
        <v/>
      </c>
      <c r="E345" s="197"/>
    </row>
    <row r="346" ht="20.1" hidden="1" customHeight="1" spans="1:5">
      <c r="A346" s="199" t="s">
        <v>170</v>
      </c>
      <c r="B346" s="159"/>
      <c r="C346" s="159"/>
      <c r="D346" s="157" t="str">
        <f t="shared" si="5"/>
        <v/>
      </c>
      <c r="E346" s="197"/>
    </row>
    <row r="347" ht="20.1" hidden="1" customHeight="1" spans="1:5">
      <c r="A347" s="198" t="s">
        <v>371</v>
      </c>
      <c r="B347" s="159"/>
      <c r="C347" s="159"/>
      <c r="D347" s="157" t="str">
        <f t="shared" si="5"/>
        <v/>
      </c>
      <c r="E347" s="197"/>
    </row>
    <row r="348" ht="20.1" hidden="1" customHeight="1" spans="1:5">
      <c r="A348" s="198" t="s">
        <v>372</v>
      </c>
      <c r="B348" s="156">
        <f>SUM(B349:B356)</f>
        <v>0</v>
      </c>
      <c r="C348" s="156">
        <f>SUM(C349:C356)</f>
        <v>0</v>
      </c>
      <c r="D348" s="157" t="str">
        <f t="shared" si="5"/>
        <v/>
      </c>
      <c r="E348" s="197"/>
    </row>
    <row r="349" ht="20.1" hidden="1" customHeight="1" spans="1:5">
      <c r="A349" s="198" t="s">
        <v>161</v>
      </c>
      <c r="B349" s="159"/>
      <c r="C349" s="159"/>
      <c r="D349" s="157" t="str">
        <f t="shared" si="5"/>
        <v/>
      </c>
      <c r="E349" s="197"/>
    </row>
    <row r="350" ht="20.1" hidden="1" customHeight="1" spans="1:5">
      <c r="A350" s="199" t="s">
        <v>162</v>
      </c>
      <c r="B350" s="159"/>
      <c r="C350" s="159"/>
      <c r="D350" s="157" t="str">
        <f t="shared" si="5"/>
        <v/>
      </c>
      <c r="E350" s="197"/>
    </row>
    <row r="351" ht="20.1" hidden="1" customHeight="1" spans="1:5">
      <c r="A351" s="199" t="s">
        <v>163</v>
      </c>
      <c r="B351" s="159"/>
      <c r="C351" s="159"/>
      <c r="D351" s="157" t="str">
        <f t="shared" si="5"/>
        <v/>
      </c>
      <c r="E351" s="197"/>
    </row>
    <row r="352" ht="20.1" hidden="1" customHeight="1" spans="1:5">
      <c r="A352" s="199" t="s">
        <v>373</v>
      </c>
      <c r="B352" s="159"/>
      <c r="C352" s="159"/>
      <c r="D352" s="157" t="str">
        <f t="shared" si="5"/>
        <v/>
      </c>
      <c r="E352" s="197"/>
    </row>
    <row r="353" ht="20.1" hidden="1" customHeight="1" spans="1:5">
      <c r="A353" s="197" t="s">
        <v>374</v>
      </c>
      <c r="B353" s="159"/>
      <c r="C353" s="159"/>
      <c r="D353" s="157" t="str">
        <f t="shared" si="5"/>
        <v/>
      </c>
      <c r="E353" s="197"/>
    </row>
    <row r="354" ht="20.1" hidden="1" customHeight="1" spans="1:5">
      <c r="A354" s="198" t="s">
        <v>375</v>
      </c>
      <c r="B354" s="159"/>
      <c r="C354" s="159"/>
      <c r="D354" s="157" t="str">
        <f t="shared" si="5"/>
        <v/>
      </c>
      <c r="E354" s="197"/>
    </row>
    <row r="355" ht="20.1" hidden="1" customHeight="1" spans="1:5">
      <c r="A355" s="198" t="s">
        <v>170</v>
      </c>
      <c r="B355" s="159"/>
      <c r="C355" s="159"/>
      <c r="D355" s="157" t="str">
        <f t="shared" si="5"/>
        <v/>
      </c>
      <c r="E355" s="197"/>
    </row>
    <row r="356" ht="20.1" hidden="1" customHeight="1" spans="1:5">
      <c r="A356" s="198" t="s">
        <v>376</v>
      </c>
      <c r="B356" s="159"/>
      <c r="C356" s="159"/>
      <c r="D356" s="157" t="str">
        <f t="shared" si="5"/>
        <v/>
      </c>
      <c r="E356" s="197"/>
    </row>
    <row r="357" ht="20.1" hidden="1" customHeight="1" spans="1:5">
      <c r="A357" s="199" t="s">
        <v>377</v>
      </c>
      <c r="B357" s="156">
        <f>SUM(B358:B365)</f>
        <v>0</v>
      </c>
      <c r="C357" s="156">
        <f>SUM(C358:C365)</f>
        <v>0</v>
      </c>
      <c r="D357" s="157" t="str">
        <f t="shared" si="5"/>
        <v/>
      </c>
      <c r="E357" s="197"/>
    </row>
    <row r="358" ht="20.1" hidden="1" customHeight="1" spans="1:5">
      <c r="A358" s="199" t="s">
        <v>161</v>
      </c>
      <c r="B358" s="159"/>
      <c r="C358" s="159"/>
      <c r="D358" s="157" t="str">
        <f t="shared" si="5"/>
        <v/>
      </c>
      <c r="E358" s="197"/>
    </row>
    <row r="359" ht="20.1" hidden="1" customHeight="1" spans="1:5">
      <c r="A359" s="199" t="s">
        <v>162</v>
      </c>
      <c r="B359" s="159"/>
      <c r="C359" s="159"/>
      <c r="D359" s="157" t="str">
        <f t="shared" si="5"/>
        <v/>
      </c>
      <c r="E359" s="197"/>
    </row>
    <row r="360" ht="20.1" hidden="1" customHeight="1" spans="1:5">
      <c r="A360" s="198" t="s">
        <v>163</v>
      </c>
      <c r="B360" s="159"/>
      <c r="C360" s="159"/>
      <c r="D360" s="157" t="str">
        <f t="shared" si="5"/>
        <v/>
      </c>
      <c r="E360" s="197"/>
    </row>
    <row r="361" ht="20.1" hidden="1" customHeight="1" spans="1:5">
      <c r="A361" s="198" t="s">
        <v>378</v>
      </c>
      <c r="B361" s="159"/>
      <c r="C361" s="159"/>
      <c r="D361" s="157" t="str">
        <f t="shared" si="5"/>
        <v/>
      </c>
      <c r="E361" s="197"/>
    </row>
    <row r="362" ht="20.1" hidden="1" customHeight="1" spans="1:5">
      <c r="A362" s="198" t="s">
        <v>379</v>
      </c>
      <c r="B362" s="159"/>
      <c r="C362" s="159"/>
      <c r="D362" s="157" t="str">
        <f t="shared" si="5"/>
        <v/>
      </c>
      <c r="E362" s="197"/>
    </row>
    <row r="363" ht="20.1" hidden="1" customHeight="1" spans="1:5">
      <c r="A363" s="199" t="s">
        <v>380</v>
      </c>
      <c r="B363" s="159"/>
      <c r="C363" s="159"/>
      <c r="D363" s="157" t="str">
        <f t="shared" si="5"/>
        <v/>
      </c>
      <c r="E363" s="197"/>
    </row>
    <row r="364" ht="20.1" hidden="1" customHeight="1" spans="1:5">
      <c r="A364" s="199" t="s">
        <v>170</v>
      </c>
      <c r="B364" s="159"/>
      <c r="C364" s="159"/>
      <c r="D364" s="157" t="str">
        <f t="shared" si="5"/>
        <v/>
      </c>
      <c r="E364" s="197"/>
    </row>
    <row r="365" ht="20.1" hidden="1" customHeight="1" spans="1:5">
      <c r="A365" s="199" t="s">
        <v>381</v>
      </c>
      <c r="B365" s="159"/>
      <c r="C365" s="159"/>
      <c r="D365" s="157" t="str">
        <f t="shared" si="5"/>
        <v/>
      </c>
      <c r="E365" s="197"/>
    </row>
    <row r="366" ht="20.1" hidden="1" customHeight="1" spans="1:5">
      <c r="A366" s="197" t="s">
        <v>382</v>
      </c>
      <c r="B366" s="156">
        <f>SUM(B367:B373)</f>
        <v>0</v>
      </c>
      <c r="C366" s="156">
        <f>SUM(C367:C373)</f>
        <v>0</v>
      </c>
      <c r="D366" s="157" t="str">
        <f t="shared" si="5"/>
        <v/>
      </c>
      <c r="E366" s="197"/>
    </row>
    <row r="367" ht="20.1" hidden="1" customHeight="1" spans="1:5">
      <c r="A367" s="198" t="s">
        <v>161</v>
      </c>
      <c r="B367" s="159"/>
      <c r="C367" s="159"/>
      <c r="D367" s="157" t="str">
        <f t="shared" si="5"/>
        <v/>
      </c>
      <c r="E367" s="197"/>
    </row>
    <row r="368" ht="20.1" hidden="1" customHeight="1" spans="1:5">
      <c r="A368" s="198" t="s">
        <v>162</v>
      </c>
      <c r="B368" s="159"/>
      <c r="C368" s="159"/>
      <c r="D368" s="157" t="str">
        <f t="shared" si="5"/>
        <v/>
      </c>
      <c r="E368" s="197"/>
    </row>
    <row r="369" ht="20.1" hidden="1" customHeight="1" spans="1:5">
      <c r="A369" s="198" t="s">
        <v>163</v>
      </c>
      <c r="B369" s="159"/>
      <c r="C369" s="159"/>
      <c r="D369" s="157" t="str">
        <f t="shared" si="5"/>
        <v/>
      </c>
      <c r="E369" s="197"/>
    </row>
    <row r="370" ht="20.1" hidden="1" customHeight="1" spans="1:5">
      <c r="A370" s="199" t="s">
        <v>383</v>
      </c>
      <c r="B370" s="159"/>
      <c r="C370" s="159"/>
      <c r="D370" s="157" t="str">
        <f t="shared" si="5"/>
        <v/>
      </c>
      <c r="E370" s="197"/>
    </row>
    <row r="371" ht="20.1" hidden="1" customHeight="1" spans="1:5">
      <c r="A371" s="199" t="s">
        <v>384</v>
      </c>
      <c r="B371" s="159"/>
      <c r="C371" s="159"/>
      <c r="D371" s="157" t="str">
        <f t="shared" si="5"/>
        <v/>
      </c>
      <c r="E371" s="197"/>
    </row>
    <row r="372" ht="20.1" hidden="1" customHeight="1" spans="1:5">
      <c r="A372" s="199" t="s">
        <v>170</v>
      </c>
      <c r="B372" s="159"/>
      <c r="C372" s="159"/>
      <c r="D372" s="157" t="str">
        <f t="shared" si="5"/>
        <v/>
      </c>
      <c r="E372" s="197"/>
    </row>
    <row r="373" ht="20.1" hidden="1" customHeight="1" spans="1:5">
      <c r="A373" s="198" t="s">
        <v>385</v>
      </c>
      <c r="B373" s="159"/>
      <c r="C373" s="159"/>
      <c r="D373" s="157" t="str">
        <f t="shared" si="5"/>
        <v/>
      </c>
      <c r="E373" s="197"/>
    </row>
    <row r="374" ht="20.1" hidden="1" customHeight="1" spans="1:5">
      <c r="A374" s="198" t="s">
        <v>386</v>
      </c>
      <c r="B374" s="156">
        <f>SUM(B375:B381)</f>
        <v>0</v>
      </c>
      <c r="C374" s="156">
        <f>SUM(C375:C381)</f>
        <v>0</v>
      </c>
      <c r="D374" s="157" t="str">
        <f t="shared" si="5"/>
        <v/>
      </c>
      <c r="E374" s="197"/>
    </row>
    <row r="375" ht="20.1" hidden="1" customHeight="1" spans="1:5">
      <c r="A375" s="198" t="s">
        <v>161</v>
      </c>
      <c r="B375" s="159"/>
      <c r="C375" s="159"/>
      <c r="D375" s="157" t="str">
        <f t="shared" si="5"/>
        <v/>
      </c>
      <c r="E375" s="197"/>
    </row>
    <row r="376" ht="20.1" hidden="1" customHeight="1" spans="1:5">
      <c r="A376" s="199" t="s">
        <v>162</v>
      </c>
      <c r="B376" s="159"/>
      <c r="C376" s="159"/>
      <c r="D376" s="157" t="str">
        <f t="shared" si="5"/>
        <v/>
      </c>
      <c r="E376" s="197"/>
    </row>
    <row r="377" ht="20.1" hidden="1" customHeight="1" spans="1:5">
      <c r="A377" s="199" t="s">
        <v>387</v>
      </c>
      <c r="B377" s="159"/>
      <c r="C377" s="159"/>
      <c r="D377" s="157" t="str">
        <f t="shared" si="5"/>
        <v/>
      </c>
      <c r="E377" s="197"/>
    </row>
    <row r="378" ht="20.1" hidden="1" customHeight="1" spans="1:5">
      <c r="A378" s="199" t="s">
        <v>388</v>
      </c>
      <c r="B378" s="159"/>
      <c r="C378" s="159"/>
      <c r="D378" s="157" t="str">
        <f t="shared" si="5"/>
        <v/>
      </c>
      <c r="E378" s="197"/>
    </row>
    <row r="379" ht="20.1" hidden="1" customHeight="1" spans="1:5">
      <c r="A379" s="197" t="s">
        <v>389</v>
      </c>
      <c r="B379" s="159"/>
      <c r="C379" s="159"/>
      <c r="D379" s="157" t="str">
        <f t="shared" si="5"/>
        <v/>
      </c>
      <c r="E379" s="197"/>
    </row>
    <row r="380" ht="20.1" hidden="1" customHeight="1" spans="1:5">
      <c r="A380" s="198" t="s">
        <v>342</v>
      </c>
      <c r="B380" s="159"/>
      <c r="C380" s="159"/>
      <c r="D380" s="157" t="str">
        <f t="shared" si="5"/>
        <v/>
      </c>
      <c r="E380" s="197"/>
    </row>
    <row r="381" ht="20.1" hidden="1" customHeight="1" spans="1:5">
      <c r="A381" s="198" t="s">
        <v>390</v>
      </c>
      <c r="B381" s="159"/>
      <c r="C381" s="159"/>
      <c r="D381" s="157" t="str">
        <f t="shared" si="5"/>
        <v/>
      </c>
      <c r="E381" s="197"/>
    </row>
    <row r="382" ht="20.1" hidden="1" customHeight="1" spans="1:5">
      <c r="A382" s="198" t="s">
        <v>391</v>
      </c>
      <c r="B382" s="156">
        <f>SUM(B383:B390)</f>
        <v>0</v>
      </c>
      <c r="C382" s="156">
        <f>SUM(C383:C390)</f>
        <v>0</v>
      </c>
      <c r="D382" s="157" t="str">
        <f t="shared" si="5"/>
        <v/>
      </c>
      <c r="E382" s="197"/>
    </row>
    <row r="383" ht="20.1" hidden="1" customHeight="1" spans="1:5">
      <c r="A383" s="198" t="s">
        <v>392</v>
      </c>
      <c r="B383" s="159"/>
      <c r="C383" s="159"/>
      <c r="D383" s="157" t="str">
        <f t="shared" si="5"/>
        <v/>
      </c>
      <c r="E383" s="197"/>
    </row>
    <row r="384" ht="20.1" hidden="1" customHeight="1" spans="1:5">
      <c r="A384" s="199" t="s">
        <v>161</v>
      </c>
      <c r="B384" s="159"/>
      <c r="C384" s="159"/>
      <c r="D384" s="157" t="str">
        <f t="shared" si="5"/>
        <v/>
      </c>
      <c r="E384" s="197"/>
    </row>
    <row r="385" ht="20.1" hidden="1" customHeight="1" spans="1:5">
      <c r="A385" s="199" t="s">
        <v>393</v>
      </c>
      <c r="B385" s="159"/>
      <c r="C385" s="159"/>
      <c r="D385" s="157" t="str">
        <f t="shared" si="5"/>
        <v/>
      </c>
      <c r="E385" s="197"/>
    </row>
    <row r="386" ht="20.1" hidden="1" customHeight="1" spans="1:5">
      <c r="A386" s="199" t="s">
        <v>394</v>
      </c>
      <c r="B386" s="159"/>
      <c r="C386" s="159"/>
      <c r="D386" s="157" t="str">
        <f t="shared" si="5"/>
        <v/>
      </c>
      <c r="E386" s="197"/>
    </row>
    <row r="387" ht="20.1" hidden="1" customHeight="1" spans="1:5">
      <c r="A387" s="199" t="s">
        <v>395</v>
      </c>
      <c r="B387" s="159"/>
      <c r="C387" s="159"/>
      <c r="D387" s="157" t="str">
        <f t="shared" si="5"/>
        <v/>
      </c>
      <c r="E387" s="197"/>
    </row>
    <row r="388" ht="20.1" hidden="1" customHeight="1" spans="1:5">
      <c r="A388" s="197" t="s">
        <v>396</v>
      </c>
      <c r="B388" s="159"/>
      <c r="C388" s="159"/>
      <c r="D388" s="157" t="str">
        <f t="shared" si="5"/>
        <v/>
      </c>
      <c r="E388" s="197"/>
    </row>
    <row r="389" ht="20.1" hidden="1" customHeight="1" spans="1:5">
      <c r="A389" s="198" t="s">
        <v>397</v>
      </c>
      <c r="B389" s="159"/>
      <c r="C389" s="159"/>
      <c r="D389" s="157" t="str">
        <f t="shared" si="5"/>
        <v/>
      </c>
      <c r="E389" s="197"/>
    </row>
    <row r="390" ht="20.1" hidden="1" customHeight="1" spans="1:5">
      <c r="A390" s="198" t="s">
        <v>398</v>
      </c>
      <c r="B390" s="159"/>
      <c r="C390" s="159"/>
      <c r="D390" s="157" t="str">
        <f t="shared" ref="D390:D453" si="6">IF(B390=0,"",ROUND(C390/B390*100,1))</f>
        <v/>
      </c>
      <c r="E390" s="197"/>
    </row>
    <row r="391" ht="20.1" hidden="1" customHeight="1" spans="1:5">
      <c r="A391" s="198" t="s">
        <v>399</v>
      </c>
      <c r="B391" s="159"/>
      <c r="C391" s="159"/>
      <c r="D391" s="157" t="str">
        <f t="shared" si="6"/>
        <v/>
      </c>
      <c r="E391" s="197"/>
    </row>
    <row r="392" ht="20.1" customHeight="1" spans="1:5">
      <c r="A392" s="197" t="s">
        <v>400</v>
      </c>
      <c r="B392" s="156">
        <f>SUM(B393,B398,B407,B414,B420,B424,B428,B432,B438,B445,)</f>
        <v>7890</v>
      </c>
      <c r="C392" s="156">
        <f>SUM(C393,C398,C407,C414,C420,C424,C428,C432,C438,C445,)</f>
        <v>12075</v>
      </c>
      <c r="D392" s="157">
        <f t="shared" si="6"/>
        <v>153</v>
      </c>
      <c r="E392" s="197"/>
    </row>
    <row r="393" ht="20.1" customHeight="1" spans="1:5">
      <c r="A393" s="199" t="s">
        <v>401</v>
      </c>
      <c r="B393" s="156">
        <f>SUM(B394:B397)</f>
        <v>0</v>
      </c>
      <c r="C393" s="156">
        <f>SUM(C394:C397)</f>
        <v>0</v>
      </c>
      <c r="D393" s="157" t="str">
        <f t="shared" si="6"/>
        <v/>
      </c>
      <c r="E393" s="197"/>
    </row>
    <row r="394" ht="20.1" hidden="1" customHeight="1" spans="1:5">
      <c r="A394" s="198" t="s">
        <v>161</v>
      </c>
      <c r="B394" s="159"/>
      <c r="C394" s="159"/>
      <c r="D394" s="157" t="str">
        <f t="shared" si="6"/>
        <v/>
      </c>
      <c r="E394" s="197"/>
    </row>
    <row r="395" ht="20.1" hidden="1" customHeight="1" spans="1:5">
      <c r="A395" s="198" t="s">
        <v>162</v>
      </c>
      <c r="B395" s="159"/>
      <c r="C395" s="159"/>
      <c r="D395" s="157" t="str">
        <f t="shared" si="6"/>
        <v/>
      </c>
      <c r="E395" s="197"/>
    </row>
    <row r="396" ht="20.1" hidden="1" customHeight="1" spans="1:5">
      <c r="A396" s="198" t="s">
        <v>163</v>
      </c>
      <c r="B396" s="159"/>
      <c r="C396" s="159"/>
      <c r="D396" s="157" t="str">
        <f t="shared" si="6"/>
        <v/>
      </c>
      <c r="E396" s="197"/>
    </row>
    <row r="397" ht="20.1" hidden="1" customHeight="1" spans="1:5">
      <c r="A397" s="199" t="s">
        <v>402</v>
      </c>
      <c r="B397" s="159"/>
      <c r="C397" s="159"/>
      <c r="D397" s="157" t="str">
        <f t="shared" si="6"/>
        <v/>
      </c>
      <c r="E397" s="197"/>
    </row>
    <row r="398" ht="20.1" customHeight="1" spans="1:5">
      <c r="A398" s="198" t="s">
        <v>403</v>
      </c>
      <c r="B398" s="156">
        <f>SUM(B399:B406)</f>
        <v>6876</v>
      </c>
      <c r="C398" s="156">
        <f>SUM(C399:C406)</f>
        <v>12075</v>
      </c>
      <c r="D398" s="157">
        <f t="shared" si="6"/>
        <v>175.6</v>
      </c>
      <c r="E398" s="197"/>
    </row>
    <row r="399" ht="20.1" customHeight="1" spans="1:5">
      <c r="A399" s="198" t="s">
        <v>404</v>
      </c>
      <c r="B399" s="159">
        <v>52</v>
      </c>
      <c r="C399" s="159">
        <v>86</v>
      </c>
      <c r="D399" s="157">
        <f t="shared" si="6"/>
        <v>165.4</v>
      </c>
      <c r="E399" s="197"/>
    </row>
    <row r="400" ht="20.1" customHeight="1" spans="1:5">
      <c r="A400" s="198" t="s">
        <v>405</v>
      </c>
      <c r="B400" s="159">
        <v>6720</v>
      </c>
      <c r="C400" s="159">
        <v>11989</v>
      </c>
      <c r="D400" s="157">
        <f t="shared" si="6"/>
        <v>178.4</v>
      </c>
      <c r="E400" s="197"/>
    </row>
    <row r="401" ht="20.1" customHeight="1" spans="1:5">
      <c r="A401" s="199" t="s">
        <v>406</v>
      </c>
      <c r="B401" s="159">
        <v>34</v>
      </c>
      <c r="C401" s="159"/>
      <c r="D401" s="157">
        <f t="shared" si="6"/>
        <v>0</v>
      </c>
      <c r="E401" s="197"/>
    </row>
    <row r="402" ht="20.1" customHeight="1" spans="1:5">
      <c r="A402" s="199" t="s">
        <v>407</v>
      </c>
      <c r="B402" s="159">
        <v>31</v>
      </c>
      <c r="C402" s="159"/>
      <c r="D402" s="157">
        <f t="shared" si="6"/>
        <v>0</v>
      </c>
      <c r="E402" s="197"/>
    </row>
    <row r="403" ht="20.1" customHeight="1" spans="1:5">
      <c r="A403" s="199" t="s">
        <v>408</v>
      </c>
      <c r="B403" s="159">
        <v>37</v>
      </c>
      <c r="C403" s="159"/>
      <c r="D403" s="157">
        <f t="shared" si="6"/>
        <v>0</v>
      </c>
      <c r="E403" s="197"/>
    </row>
    <row r="404" ht="20.1" hidden="1" customHeight="1" spans="1:5">
      <c r="A404" s="198" t="s">
        <v>409</v>
      </c>
      <c r="B404" s="159"/>
      <c r="C404" s="159"/>
      <c r="D404" s="157" t="str">
        <f t="shared" si="6"/>
        <v/>
      </c>
      <c r="E404" s="197"/>
    </row>
    <row r="405" ht="20.1" hidden="1" customHeight="1" spans="1:5">
      <c r="A405" s="198" t="s">
        <v>410</v>
      </c>
      <c r="B405" s="159"/>
      <c r="C405" s="159"/>
      <c r="D405" s="157" t="str">
        <f t="shared" si="6"/>
        <v/>
      </c>
      <c r="E405" s="197"/>
    </row>
    <row r="406" ht="20.1" customHeight="1" spans="1:5">
      <c r="A406" s="198" t="s">
        <v>411</v>
      </c>
      <c r="B406" s="159">
        <v>2</v>
      </c>
      <c r="C406" s="159"/>
      <c r="D406" s="157">
        <f t="shared" si="6"/>
        <v>0</v>
      </c>
      <c r="E406" s="197"/>
    </row>
    <row r="407" ht="20.1" hidden="1" customHeight="1" spans="1:5">
      <c r="A407" s="198" t="s">
        <v>412</v>
      </c>
      <c r="B407" s="156">
        <f>SUM(B408:B413)</f>
        <v>0</v>
      </c>
      <c r="C407" s="156">
        <f>SUM(C408:C413)</f>
        <v>0</v>
      </c>
      <c r="D407" s="157" t="str">
        <f t="shared" si="6"/>
        <v/>
      </c>
      <c r="E407" s="197"/>
    </row>
    <row r="408" ht="20.1" hidden="1" customHeight="1" spans="1:5">
      <c r="A408" s="198" t="s">
        <v>413</v>
      </c>
      <c r="B408" s="159"/>
      <c r="C408" s="159"/>
      <c r="D408" s="157" t="str">
        <f t="shared" si="6"/>
        <v/>
      </c>
      <c r="E408" s="197"/>
    </row>
    <row r="409" ht="20.1" hidden="1" customHeight="1" spans="1:5">
      <c r="A409" s="198" t="s">
        <v>414</v>
      </c>
      <c r="B409" s="159"/>
      <c r="C409" s="159"/>
      <c r="D409" s="157" t="str">
        <f t="shared" si="6"/>
        <v/>
      </c>
      <c r="E409" s="197"/>
    </row>
    <row r="410" ht="20.1" hidden="1" customHeight="1" spans="1:5">
      <c r="A410" s="198" t="s">
        <v>415</v>
      </c>
      <c r="B410" s="159"/>
      <c r="C410" s="159"/>
      <c r="D410" s="157" t="str">
        <f t="shared" si="6"/>
        <v/>
      </c>
      <c r="E410" s="197"/>
    </row>
    <row r="411" ht="20.1" hidden="1" customHeight="1" spans="1:5">
      <c r="A411" s="199" t="s">
        <v>416</v>
      </c>
      <c r="B411" s="159"/>
      <c r="C411" s="159"/>
      <c r="D411" s="157" t="str">
        <f t="shared" si="6"/>
        <v/>
      </c>
      <c r="E411" s="197"/>
    </row>
    <row r="412" ht="20.1" hidden="1" customHeight="1" spans="1:5">
      <c r="A412" s="199" t="s">
        <v>417</v>
      </c>
      <c r="B412" s="159"/>
      <c r="C412" s="159"/>
      <c r="D412" s="157" t="str">
        <f t="shared" si="6"/>
        <v/>
      </c>
      <c r="E412" s="197"/>
    </row>
    <row r="413" ht="20.1" hidden="1" customHeight="1" spans="1:5">
      <c r="A413" s="199" t="s">
        <v>418</v>
      </c>
      <c r="B413" s="159"/>
      <c r="C413" s="159"/>
      <c r="D413" s="157" t="str">
        <f t="shared" si="6"/>
        <v/>
      </c>
      <c r="E413" s="197"/>
    </row>
    <row r="414" ht="20.1" hidden="1" customHeight="1" spans="1:5">
      <c r="A414" s="197" t="s">
        <v>419</v>
      </c>
      <c r="B414" s="156">
        <f>SUM(B415:B419)</f>
        <v>0</v>
      </c>
      <c r="C414" s="156">
        <f>SUM(C415:C419)</f>
        <v>0</v>
      </c>
      <c r="D414" s="157" t="str">
        <f t="shared" si="6"/>
        <v/>
      </c>
      <c r="E414" s="197"/>
    </row>
    <row r="415" ht="20.1" hidden="1" customHeight="1" spans="1:5">
      <c r="A415" s="198" t="s">
        <v>420</v>
      </c>
      <c r="B415" s="159"/>
      <c r="C415" s="159"/>
      <c r="D415" s="157" t="str">
        <f t="shared" si="6"/>
        <v/>
      </c>
      <c r="E415" s="197"/>
    </row>
    <row r="416" ht="20.1" hidden="1" customHeight="1" spans="1:5">
      <c r="A416" s="198" t="s">
        <v>421</v>
      </c>
      <c r="B416" s="159"/>
      <c r="C416" s="159"/>
      <c r="D416" s="157" t="str">
        <f t="shared" si="6"/>
        <v/>
      </c>
      <c r="E416" s="197"/>
    </row>
    <row r="417" ht="20.1" hidden="1" customHeight="1" spans="1:5">
      <c r="A417" s="198" t="s">
        <v>422</v>
      </c>
      <c r="B417" s="159"/>
      <c r="C417" s="159"/>
      <c r="D417" s="157" t="str">
        <f t="shared" si="6"/>
        <v/>
      </c>
      <c r="E417" s="197"/>
    </row>
    <row r="418" ht="20.1" hidden="1" customHeight="1" spans="1:5">
      <c r="A418" s="199" t="s">
        <v>423</v>
      </c>
      <c r="B418" s="159"/>
      <c r="C418" s="159"/>
      <c r="D418" s="157" t="str">
        <f t="shared" si="6"/>
        <v/>
      </c>
      <c r="E418" s="197"/>
    </row>
    <row r="419" ht="20.1" hidden="1" customHeight="1" spans="1:5">
      <c r="A419" s="199" t="s">
        <v>424</v>
      </c>
      <c r="B419" s="159"/>
      <c r="C419" s="159"/>
      <c r="D419" s="157" t="str">
        <f t="shared" si="6"/>
        <v/>
      </c>
      <c r="E419" s="197"/>
    </row>
    <row r="420" ht="20.1" hidden="1" customHeight="1" spans="1:5">
      <c r="A420" s="199" t="s">
        <v>425</v>
      </c>
      <c r="B420" s="156">
        <f>SUM(B421:B423)</f>
        <v>0</v>
      </c>
      <c r="C420" s="156">
        <f>SUM(C421:C423)</f>
        <v>0</v>
      </c>
      <c r="D420" s="157" t="str">
        <f t="shared" si="6"/>
        <v/>
      </c>
      <c r="E420" s="197"/>
    </row>
    <row r="421" ht="20.1" hidden="1" customHeight="1" spans="1:5">
      <c r="A421" s="198" t="s">
        <v>426</v>
      </c>
      <c r="B421" s="159"/>
      <c r="C421" s="159"/>
      <c r="D421" s="157" t="str">
        <f t="shared" si="6"/>
        <v/>
      </c>
      <c r="E421" s="197"/>
    </row>
    <row r="422" ht="20.1" hidden="1" customHeight="1" spans="1:5">
      <c r="A422" s="198" t="s">
        <v>427</v>
      </c>
      <c r="B422" s="159"/>
      <c r="C422" s="159"/>
      <c r="D422" s="157" t="str">
        <f t="shared" si="6"/>
        <v/>
      </c>
      <c r="E422" s="197"/>
    </row>
    <row r="423" ht="20.1" hidden="1" customHeight="1" spans="1:5">
      <c r="A423" s="198" t="s">
        <v>428</v>
      </c>
      <c r="B423" s="159"/>
      <c r="C423" s="159"/>
      <c r="D423" s="157" t="str">
        <f t="shared" si="6"/>
        <v/>
      </c>
      <c r="E423" s="197"/>
    </row>
    <row r="424" ht="20.1" hidden="1" customHeight="1" spans="1:5">
      <c r="A424" s="199" t="s">
        <v>429</v>
      </c>
      <c r="B424" s="156">
        <f>SUM(B425:B427)</f>
        <v>0</v>
      </c>
      <c r="C424" s="156">
        <f>SUM(C425:C427)</f>
        <v>0</v>
      </c>
      <c r="D424" s="157" t="str">
        <f t="shared" si="6"/>
        <v/>
      </c>
      <c r="E424" s="197"/>
    </row>
    <row r="425" ht="20.1" hidden="1" customHeight="1" spans="1:5">
      <c r="A425" s="199" t="s">
        <v>430</v>
      </c>
      <c r="B425" s="159"/>
      <c r="C425" s="159"/>
      <c r="D425" s="157" t="str">
        <f t="shared" si="6"/>
        <v/>
      </c>
      <c r="E425" s="197"/>
    </row>
    <row r="426" ht="20.1" hidden="1" customHeight="1" spans="1:5">
      <c r="A426" s="199" t="s">
        <v>431</v>
      </c>
      <c r="B426" s="159"/>
      <c r="C426" s="159"/>
      <c r="D426" s="157" t="str">
        <f t="shared" si="6"/>
        <v/>
      </c>
      <c r="E426" s="197"/>
    </row>
    <row r="427" ht="20.1" hidden="1" customHeight="1" spans="1:5">
      <c r="A427" s="197" t="s">
        <v>432</v>
      </c>
      <c r="B427" s="159"/>
      <c r="C427" s="159"/>
      <c r="D427" s="157" t="str">
        <f t="shared" si="6"/>
        <v/>
      </c>
      <c r="E427" s="197"/>
    </row>
    <row r="428" ht="20.1" hidden="1" customHeight="1" spans="1:5">
      <c r="A428" s="198" t="s">
        <v>433</v>
      </c>
      <c r="B428" s="156">
        <f>SUM(B429:B431)</f>
        <v>0</v>
      </c>
      <c r="C428" s="156">
        <f>SUM(C429:C431)</f>
        <v>0</v>
      </c>
      <c r="D428" s="157" t="str">
        <f t="shared" si="6"/>
        <v/>
      </c>
      <c r="E428" s="197"/>
    </row>
    <row r="429" ht="20.1" hidden="1" customHeight="1" spans="1:5">
      <c r="A429" s="198" t="s">
        <v>434</v>
      </c>
      <c r="B429" s="159"/>
      <c r="C429" s="159"/>
      <c r="D429" s="157" t="str">
        <f t="shared" si="6"/>
        <v/>
      </c>
      <c r="E429" s="197"/>
    </row>
    <row r="430" ht="20.1" hidden="1" customHeight="1" spans="1:5">
      <c r="A430" s="198" t="s">
        <v>435</v>
      </c>
      <c r="B430" s="159"/>
      <c r="C430" s="159"/>
      <c r="D430" s="157" t="str">
        <f t="shared" si="6"/>
        <v/>
      </c>
      <c r="E430" s="197"/>
    </row>
    <row r="431" ht="20.1" hidden="1" customHeight="1" spans="1:5">
      <c r="A431" s="199" t="s">
        <v>436</v>
      </c>
      <c r="B431" s="159"/>
      <c r="C431" s="159"/>
      <c r="D431" s="157" t="str">
        <f t="shared" si="6"/>
        <v/>
      </c>
      <c r="E431" s="197"/>
    </row>
    <row r="432" ht="20.1" hidden="1" customHeight="1" spans="1:5">
      <c r="A432" s="199" t="s">
        <v>437</v>
      </c>
      <c r="B432" s="156">
        <f>SUM(B433:B437)</f>
        <v>0</v>
      </c>
      <c r="C432" s="156">
        <f>SUM(C433:C437)</f>
        <v>0</v>
      </c>
      <c r="D432" s="157" t="str">
        <f t="shared" si="6"/>
        <v/>
      </c>
      <c r="E432" s="197"/>
    </row>
    <row r="433" ht="20.1" hidden="1" customHeight="1" spans="1:5">
      <c r="A433" s="199" t="s">
        <v>438</v>
      </c>
      <c r="B433" s="159"/>
      <c r="C433" s="159"/>
      <c r="D433" s="157" t="str">
        <f t="shared" si="6"/>
        <v/>
      </c>
      <c r="E433" s="197"/>
    </row>
    <row r="434" ht="20.1" hidden="1" customHeight="1" spans="1:5">
      <c r="A434" s="198" t="s">
        <v>439</v>
      </c>
      <c r="B434" s="159"/>
      <c r="C434" s="159"/>
      <c r="D434" s="157" t="str">
        <f t="shared" si="6"/>
        <v/>
      </c>
      <c r="E434" s="197"/>
    </row>
    <row r="435" ht="19.5" hidden="1" customHeight="1" spans="1:5">
      <c r="A435" s="198" t="s">
        <v>440</v>
      </c>
      <c r="B435" s="159"/>
      <c r="C435" s="159"/>
      <c r="D435" s="157" t="str">
        <f t="shared" si="6"/>
        <v/>
      </c>
      <c r="E435" s="197"/>
    </row>
    <row r="436" ht="20.1" hidden="1" customHeight="1" spans="1:5">
      <c r="A436" s="198" t="s">
        <v>441</v>
      </c>
      <c r="B436" s="159"/>
      <c r="C436" s="159"/>
      <c r="D436" s="157" t="str">
        <f t="shared" si="6"/>
        <v/>
      </c>
      <c r="E436" s="197"/>
    </row>
    <row r="437" ht="20.1" hidden="1" customHeight="1" spans="1:5">
      <c r="A437" s="198" t="s">
        <v>442</v>
      </c>
      <c r="B437" s="159"/>
      <c r="C437" s="159"/>
      <c r="D437" s="157" t="str">
        <f t="shared" si="6"/>
        <v/>
      </c>
      <c r="E437" s="197"/>
    </row>
    <row r="438" ht="20.1" customHeight="1" spans="1:5">
      <c r="A438" s="198" t="s">
        <v>443</v>
      </c>
      <c r="B438" s="156">
        <f>SUM(B439:B444)</f>
        <v>1014</v>
      </c>
      <c r="C438" s="156">
        <f>SUM(C439:C444)</f>
        <v>0</v>
      </c>
      <c r="D438" s="157">
        <f t="shared" si="6"/>
        <v>0</v>
      </c>
      <c r="E438" s="197"/>
    </row>
    <row r="439" ht="20.1" hidden="1" customHeight="1" spans="1:5">
      <c r="A439" s="199" t="s">
        <v>444</v>
      </c>
      <c r="B439" s="159"/>
      <c r="C439" s="159"/>
      <c r="D439" s="157" t="str">
        <f t="shared" si="6"/>
        <v/>
      </c>
      <c r="E439" s="197"/>
    </row>
    <row r="440" ht="20.1" hidden="1" customHeight="1" spans="1:5">
      <c r="A440" s="199" t="s">
        <v>445</v>
      </c>
      <c r="B440" s="159"/>
      <c r="C440" s="159"/>
      <c r="D440" s="157" t="str">
        <f t="shared" si="6"/>
        <v/>
      </c>
      <c r="E440" s="197"/>
    </row>
    <row r="441" ht="20.1" customHeight="1" spans="1:5">
      <c r="A441" s="199" t="s">
        <v>446</v>
      </c>
      <c r="B441" s="159">
        <v>1014</v>
      </c>
      <c r="C441" s="159"/>
      <c r="D441" s="157">
        <f t="shared" si="6"/>
        <v>0</v>
      </c>
      <c r="E441" s="197"/>
    </row>
    <row r="442" ht="20.1" hidden="1" customHeight="1" spans="1:5">
      <c r="A442" s="197" t="s">
        <v>447</v>
      </c>
      <c r="B442" s="159"/>
      <c r="C442" s="159"/>
      <c r="D442" s="157" t="str">
        <f t="shared" si="6"/>
        <v/>
      </c>
      <c r="E442" s="197"/>
    </row>
    <row r="443" ht="20.1" hidden="1" customHeight="1" spans="1:5">
      <c r="A443" s="198" t="s">
        <v>448</v>
      </c>
      <c r="B443" s="159"/>
      <c r="C443" s="159"/>
      <c r="D443" s="157" t="str">
        <f t="shared" si="6"/>
        <v/>
      </c>
      <c r="E443" s="197"/>
    </row>
    <row r="444" ht="20.1" hidden="1" customHeight="1" spans="1:5">
      <c r="A444" s="198" t="s">
        <v>449</v>
      </c>
      <c r="B444" s="159"/>
      <c r="C444" s="159"/>
      <c r="D444" s="157" t="str">
        <f t="shared" si="6"/>
        <v/>
      </c>
      <c r="E444" s="197"/>
    </row>
    <row r="445" ht="20.1" hidden="1" customHeight="1" spans="1:5">
      <c r="A445" s="198" t="s">
        <v>450</v>
      </c>
      <c r="B445" s="159"/>
      <c r="C445" s="159"/>
      <c r="D445" s="157" t="str">
        <f t="shared" si="6"/>
        <v/>
      </c>
      <c r="E445" s="197"/>
    </row>
    <row r="446" ht="20.1" customHeight="1" spans="1:5">
      <c r="A446" s="197" t="s">
        <v>451</v>
      </c>
      <c r="B446" s="156">
        <f>SUM(B447,B452,B461,B467,B473,B478,B483,B490,B494,B497,)</f>
        <v>6357</v>
      </c>
      <c r="C446" s="156">
        <f>SUM(C447,C452,C461,C467,C473,C478,C483,C490,C494,C497,)</f>
        <v>9464</v>
      </c>
      <c r="D446" s="157">
        <f t="shared" si="6"/>
        <v>148.9</v>
      </c>
      <c r="E446" s="197"/>
    </row>
    <row r="447" ht="20.1" customHeight="1" spans="1:5">
      <c r="A447" s="199" t="s">
        <v>452</v>
      </c>
      <c r="B447" s="156">
        <f>SUM(B448:B451)</f>
        <v>0</v>
      </c>
      <c r="C447" s="156">
        <f>SUM(C448:C451)</f>
        <v>0</v>
      </c>
      <c r="D447" s="157" t="str">
        <f t="shared" si="6"/>
        <v/>
      </c>
      <c r="E447" s="197"/>
    </row>
    <row r="448" ht="20.1" hidden="1" customHeight="1" spans="1:5">
      <c r="A448" s="198" t="s">
        <v>161</v>
      </c>
      <c r="B448" s="159"/>
      <c r="C448" s="159"/>
      <c r="D448" s="157" t="str">
        <f t="shared" si="6"/>
        <v/>
      </c>
      <c r="E448" s="197"/>
    </row>
    <row r="449" ht="20.1" hidden="1" customHeight="1" spans="1:5">
      <c r="A449" s="198" t="s">
        <v>162</v>
      </c>
      <c r="B449" s="159"/>
      <c r="C449" s="159"/>
      <c r="D449" s="157" t="str">
        <f t="shared" si="6"/>
        <v/>
      </c>
      <c r="E449" s="197"/>
    </row>
    <row r="450" ht="20.1" hidden="1" customHeight="1" spans="1:5">
      <c r="A450" s="198" t="s">
        <v>163</v>
      </c>
      <c r="B450" s="159"/>
      <c r="C450" s="159"/>
      <c r="D450" s="157" t="str">
        <f t="shared" si="6"/>
        <v/>
      </c>
      <c r="E450" s="197"/>
    </row>
    <row r="451" ht="20.1" hidden="1" customHeight="1" spans="1:5">
      <c r="A451" s="199" t="s">
        <v>453</v>
      </c>
      <c r="B451" s="159"/>
      <c r="C451" s="159"/>
      <c r="D451" s="157" t="str">
        <f t="shared" si="6"/>
        <v/>
      </c>
      <c r="E451" s="197"/>
    </row>
    <row r="452" ht="20.1" hidden="1" customHeight="1" spans="1:5">
      <c r="A452" s="198" t="s">
        <v>454</v>
      </c>
      <c r="B452" s="156">
        <f>SUM(B453:B460)</f>
        <v>0</v>
      </c>
      <c r="C452" s="156">
        <f>SUM(C453:C460)</f>
        <v>0</v>
      </c>
      <c r="D452" s="157" t="str">
        <f t="shared" si="6"/>
        <v/>
      </c>
      <c r="E452" s="197"/>
    </row>
    <row r="453" ht="20.1" hidden="1" customHeight="1" spans="1:5">
      <c r="A453" s="198" t="s">
        <v>455</v>
      </c>
      <c r="B453" s="159"/>
      <c r="C453" s="159"/>
      <c r="D453" s="157" t="str">
        <f t="shared" si="6"/>
        <v/>
      </c>
      <c r="E453" s="197"/>
    </row>
    <row r="454" ht="20.1" hidden="1" customHeight="1" spans="1:5">
      <c r="A454" s="198" t="s">
        <v>456</v>
      </c>
      <c r="B454" s="159"/>
      <c r="C454" s="159"/>
      <c r="D454" s="157" t="str">
        <f t="shared" ref="D454:D517" si="7">IF(B454=0,"",ROUND(C454/B454*100,1))</f>
        <v/>
      </c>
      <c r="E454" s="197"/>
    </row>
    <row r="455" ht="20.1" hidden="1" customHeight="1" spans="1:5">
      <c r="A455" s="197" t="s">
        <v>457</v>
      </c>
      <c r="B455" s="159"/>
      <c r="C455" s="159"/>
      <c r="D455" s="157" t="str">
        <f t="shared" si="7"/>
        <v/>
      </c>
      <c r="E455" s="197"/>
    </row>
    <row r="456" ht="20.1" hidden="1" customHeight="1" spans="1:5">
      <c r="A456" s="198" t="s">
        <v>458</v>
      </c>
      <c r="B456" s="159"/>
      <c r="C456" s="159"/>
      <c r="D456" s="157" t="str">
        <f t="shared" si="7"/>
        <v/>
      </c>
      <c r="E456" s="197"/>
    </row>
    <row r="457" ht="20.1" hidden="1" customHeight="1" spans="1:5">
      <c r="A457" s="198" t="s">
        <v>459</v>
      </c>
      <c r="B457" s="159"/>
      <c r="C457" s="159"/>
      <c r="D457" s="157" t="str">
        <f t="shared" si="7"/>
        <v/>
      </c>
      <c r="E457" s="197"/>
    </row>
    <row r="458" ht="20.1" hidden="1" customHeight="1" spans="1:5">
      <c r="A458" s="198" t="s">
        <v>460</v>
      </c>
      <c r="B458" s="159"/>
      <c r="C458" s="159"/>
      <c r="D458" s="157" t="str">
        <f t="shared" si="7"/>
        <v/>
      </c>
      <c r="E458" s="197"/>
    </row>
    <row r="459" ht="20.1" hidden="1" customHeight="1" spans="1:5">
      <c r="A459" s="199" t="s">
        <v>461</v>
      </c>
      <c r="B459" s="159"/>
      <c r="C459" s="159"/>
      <c r="D459" s="157" t="str">
        <f t="shared" si="7"/>
        <v/>
      </c>
      <c r="E459" s="197"/>
    </row>
    <row r="460" ht="20.1" hidden="1" customHeight="1" spans="1:5">
      <c r="A460" s="199" t="s">
        <v>462</v>
      </c>
      <c r="B460" s="159"/>
      <c r="C460" s="159"/>
      <c r="D460" s="157" t="str">
        <f t="shared" si="7"/>
        <v/>
      </c>
      <c r="E460" s="197"/>
    </row>
    <row r="461" ht="20.1" hidden="1" customHeight="1" spans="1:5">
      <c r="A461" s="199" t="s">
        <v>463</v>
      </c>
      <c r="B461" s="156">
        <f>SUM(B462:B466)</f>
        <v>0</v>
      </c>
      <c r="C461" s="156">
        <f>SUM(C462:C466)</f>
        <v>0</v>
      </c>
      <c r="D461" s="157" t="str">
        <f t="shared" si="7"/>
        <v/>
      </c>
      <c r="E461" s="197"/>
    </row>
    <row r="462" ht="20.1" hidden="1" customHeight="1" spans="1:5">
      <c r="A462" s="198" t="s">
        <v>455</v>
      </c>
      <c r="B462" s="159"/>
      <c r="C462" s="159"/>
      <c r="D462" s="157" t="str">
        <f t="shared" si="7"/>
        <v/>
      </c>
      <c r="E462" s="197"/>
    </row>
    <row r="463" ht="20.1" hidden="1" customHeight="1" spans="1:5">
      <c r="A463" s="198" t="s">
        <v>464</v>
      </c>
      <c r="B463" s="159"/>
      <c r="C463" s="159"/>
      <c r="D463" s="157" t="str">
        <f t="shared" si="7"/>
        <v/>
      </c>
      <c r="E463" s="197"/>
    </row>
    <row r="464" ht="20.1" hidden="1" customHeight="1" spans="1:5">
      <c r="A464" s="198" t="s">
        <v>465</v>
      </c>
      <c r="B464" s="159"/>
      <c r="C464" s="159"/>
      <c r="D464" s="157" t="str">
        <f t="shared" si="7"/>
        <v/>
      </c>
      <c r="E464" s="197"/>
    </row>
    <row r="465" ht="20.1" hidden="1" customHeight="1" spans="1:5">
      <c r="A465" s="199" t="s">
        <v>466</v>
      </c>
      <c r="B465" s="159"/>
      <c r="C465" s="159"/>
      <c r="D465" s="157" t="str">
        <f t="shared" si="7"/>
        <v/>
      </c>
      <c r="E465" s="197"/>
    </row>
    <row r="466" ht="20.1" hidden="1" customHeight="1" spans="1:5">
      <c r="A466" s="199" t="s">
        <v>467</v>
      </c>
      <c r="B466" s="159"/>
      <c r="C466" s="159"/>
      <c r="D466" s="157" t="str">
        <f t="shared" si="7"/>
        <v/>
      </c>
      <c r="E466" s="197"/>
    </row>
    <row r="467" ht="20.1" customHeight="1" spans="1:5">
      <c r="A467" s="199" t="s">
        <v>468</v>
      </c>
      <c r="B467" s="156">
        <f>SUM(B468:B472)</f>
        <v>636</v>
      </c>
      <c r="C467" s="156">
        <f>SUM(C468:C472)</f>
        <v>0</v>
      </c>
      <c r="D467" s="157">
        <f t="shared" si="7"/>
        <v>0</v>
      </c>
      <c r="E467" s="197"/>
    </row>
    <row r="468" ht="20.1" customHeight="1" spans="1:5">
      <c r="A468" s="197" t="s">
        <v>455</v>
      </c>
      <c r="B468" s="159"/>
      <c r="C468" s="159"/>
      <c r="D468" s="157" t="str">
        <f t="shared" si="7"/>
        <v/>
      </c>
      <c r="E468" s="197"/>
    </row>
    <row r="469" ht="20.1" customHeight="1" spans="1:5">
      <c r="A469" s="198" t="s">
        <v>469</v>
      </c>
      <c r="B469" s="159">
        <v>493</v>
      </c>
      <c r="C469" s="159"/>
      <c r="D469" s="157">
        <f t="shared" si="7"/>
        <v>0</v>
      </c>
      <c r="E469" s="197"/>
    </row>
    <row r="470" ht="20.1" customHeight="1" spans="1:5">
      <c r="A470" s="198" t="s">
        <v>470</v>
      </c>
      <c r="B470" s="159">
        <v>15</v>
      </c>
      <c r="C470" s="159"/>
      <c r="D470" s="157">
        <f t="shared" si="7"/>
        <v>0</v>
      </c>
      <c r="E470" s="197"/>
    </row>
    <row r="471" ht="20.1" customHeight="1" spans="1:5">
      <c r="A471" s="198" t="s">
        <v>471</v>
      </c>
      <c r="B471" s="159"/>
      <c r="C471" s="159"/>
      <c r="D471" s="157" t="str">
        <f t="shared" si="7"/>
        <v/>
      </c>
      <c r="E471" s="197"/>
    </row>
    <row r="472" ht="20.1" customHeight="1" spans="1:5">
      <c r="A472" s="199" t="s">
        <v>472</v>
      </c>
      <c r="B472" s="159">
        <v>128</v>
      </c>
      <c r="C472" s="159"/>
      <c r="D472" s="157">
        <f t="shared" si="7"/>
        <v>0</v>
      </c>
      <c r="E472" s="197"/>
    </row>
    <row r="473" ht="20.1" customHeight="1" spans="1:5">
      <c r="A473" s="199" t="s">
        <v>473</v>
      </c>
      <c r="B473" s="156">
        <f>SUM(B474:B477)</f>
        <v>5701</v>
      </c>
      <c r="C473" s="156">
        <f>SUM(C474:C477)</f>
        <v>9464</v>
      </c>
      <c r="D473" s="157">
        <f t="shared" si="7"/>
        <v>166</v>
      </c>
      <c r="E473" s="197"/>
    </row>
    <row r="474" ht="20.1" customHeight="1" spans="1:5">
      <c r="A474" s="199" t="s">
        <v>455</v>
      </c>
      <c r="B474" s="159">
        <v>3302</v>
      </c>
      <c r="C474" s="159">
        <v>491</v>
      </c>
      <c r="D474" s="157">
        <f t="shared" si="7"/>
        <v>14.9</v>
      </c>
      <c r="E474" s="197"/>
    </row>
    <row r="475" ht="20.1" customHeight="1" spans="1:5">
      <c r="A475" s="198" t="s">
        <v>474</v>
      </c>
      <c r="B475" s="159">
        <v>2399</v>
      </c>
      <c r="C475" s="159">
        <v>1894</v>
      </c>
      <c r="D475" s="157">
        <f t="shared" si="7"/>
        <v>78.9</v>
      </c>
      <c r="E475" s="197"/>
    </row>
    <row r="476" ht="20.1" customHeight="1" spans="1:5">
      <c r="A476" s="198" t="s">
        <v>475</v>
      </c>
      <c r="B476" s="159"/>
      <c r="C476" s="159">
        <v>6549</v>
      </c>
      <c r="D476" s="157" t="str">
        <f t="shared" si="7"/>
        <v/>
      </c>
      <c r="E476" s="197"/>
    </row>
    <row r="477" ht="20.1" customHeight="1" spans="1:5">
      <c r="A477" s="198" t="s">
        <v>476</v>
      </c>
      <c r="B477" s="159"/>
      <c r="C477" s="159">
        <v>530</v>
      </c>
      <c r="D477" s="157" t="str">
        <f t="shared" si="7"/>
        <v/>
      </c>
      <c r="E477" s="197"/>
    </row>
    <row r="478" ht="20.1" customHeight="1" spans="1:5">
      <c r="A478" s="199" t="s">
        <v>477</v>
      </c>
      <c r="B478" s="156">
        <f>SUM(B479:B482)</f>
        <v>0</v>
      </c>
      <c r="C478" s="156">
        <f>SUM(C479:C482)</f>
        <v>0</v>
      </c>
      <c r="D478" s="157" t="str">
        <f t="shared" si="7"/>
        <v/>
      </c>
      <c r="E478" s="197"/>
    </row>
    <row r="479" ht="20.1" hidden="1" customHeight="1" spans="1:5">
      <c r="A479" s="199" t="s">
        <v>478</v>
      </c>
      <c r="B479" s="159"/>
      <c r="C479" s="159"/>
      <c r="D479" s="157" t="str">
        <f t="shared" si="7"/>
        <v/>
      </c>
      <c r="E479" s="197"/>
    </row>
    <row r="480" ht="20.1" hidden="1" customHeight="1" spans="1:5">
      <c r="A480" s="199" t="s">
        <v>479</v>
      </c>
      <c r="B480" s="159"/>
      <c r="C480" s="159"/>
      <c r="D480" s="157" t="str">
        <f t="shared" si="7"/>
        <v/>
      </c>
      <c r="E480" s="197"/>
    </row>
    <row r="481" ht="20.1" hidden="1" customHeight="1" spans="1:5">
      <c r="A481" s="197" t="s">
        <v>480</v>
      </c>
      <c r="B481" s="159"/>
      <c r="C481" s="159"/>
      <c r="D481" s="157" t="str">
        <f t="shared" si="7"/>
        <v/>
      </c>
      <c r="E481" s="197"/>
    </row>
    <row r="482" ht="20.1" hidden="1" customHeight="1" spans="1:5">
      <c r="A482" s="198" t="s">
        <v>481</v>
      </c>
      <c r="B482" s="159"/>
      <c r="C482" s="159"/>
      <c r="D482" s="157" t="str">
        <f t="shared" si="7"/>
        <v/>
      </c>
      <c r="E482" s="197"/>
    </row>
    <row r="483" ht="20.1" hidden="1" customHeight="1" spans="1:5">
      <c r="A483" s="198" t="s">
        <v>482</v>
      </c>
      <c r="B483" s="156">
        <f>SUM(B484:B489)</f>
        <v>0</v>
      </c>
      <c r="C483" s="156">
        <f>SUM(C484:C489)</f>
        <v>0</v>
      </c>
      <c r="D483" s="157" t="str">
        <f t="shared" si="7"/>
        <v/>
      </c>
      <c r="E483" s="197"/>
    </row>
    <row r="484" ht="20.1" hidden="1" customHeight="1" spans="1:5">
      <c r="A484" s="198" t="s">
        <v>455</v>
      </c>
      <c r="B484" s="159"/>
      <c r="C484" s="159"/>
      <c r="D484" s="157" t="str">
        <f t="shared" si="7"/>
        <v/>
      </c>
      <c r="E484" s="197"/>
    </row>
    <row r="485" ht="20.1" hidden="1" customHeight="1" spans="1:5">
      <c r="A485" s="199" t="s">
        <v>483</v>
      </c>
      <c r="B485" s="159"/>
      <c r="C485" s="159"/>
      <c r="D485" s="157" t="str">
        <f t="shared" si="7"/>
        <v/>
      </c>
      <c r="E485" s="197"/>
    </row>
    <row r="486" ht="20.1" hidden="1" customHeight="1" spans="1:5">
      <c r="A486" s="199" t="s">
        <v>484</v>
      </c>
      <c r="B486" s="159"/>
      <c r="C486" s="159"/>
      <c r="D486" s="157" t="str">
        <f t="shared" si="7"/>
        <v/>
      </c>
      <c r="E486" s="197"/>
    </row>
    <row r="487" ht="20.1" hidden="1" customHeight="1" spans="1:5">
      <c r="A487" s="199" t="s">
        <v>485</v>
      </c>
      <c r="B487" s="159"/>
      <c r="C487" s="159"/>
      <c r="D487" s="157" t="str">
        <f t="shared" si="7"/>
        <v/>
      </c>
      <c r="E487" s="197"/>
    </row>
    <row r="488" ht="20.1" hidden="1" customHeight="1" spans="1:5">
      <c r="A488" s="198" t="s">
        <v>486</v>
      </c>
      <c r="B488" s="159"/>
      <c r="C488" s="159"/>
      <c r="D488" s="157" t="str">
        <f t="shared" si="7"/>
        <v/>
      </c>
      <c r="E488" s="197"/>
    </row>
    <row r="489" ht="20.1" hidden="1" customHeight="1" spans="1:5">
      <c r="A489" s="198" t="s">
        <v>487</v>
      </c>
      <c r="B489" s="159"/>
      <c r="C489" s="159"/>
      <c r="D489" s="157" t="str">
        <f t="shared" si="7"/>
        <v/>
      </c>
      <c r="E489" s="197"/>
    </row>
    <row r="490" ht="20.1" hidden="1" customHeight="1" spans="1:5">
      <c r="A490" s="198" t="s">
        <v>488</v>
      </c>
      <c r="B490" s="156">
        <f>SUM(B491:B493)</f>
        <v>0</v>
      </c>
      <c r="C490" s="156">
        <f>SUM(C491:C493)</f>
        <v>0</v>
      </c>
      <c r="D490" s="157" t="str">
        <f t="shared" si="7"/>
        <v/>
      </c>
      <c r="E490" s="197"/>
    </row>
    <row r="491" ht="20.1" hidden="1" customHeight="1" spans="1:5">
      <c r="A491" s="199" t="s">
        <v>489</v>
      </c>
      <c r="B491" s="159"/>
      <c r="C491" s="159"/>
      <c r="D491" s="157" t="str">
        <f t="shared" si="7"/>
        <v/>
      </c>
      <c r="E491" s="197"/>
    </row>
    <row r="492" ht="20.1" hidden="1" customHeight="1" spans="1:5">
      <c r="A492" s="199" t="s">
        <v>490</v>
      </c>
      <c r="B492" s="159"/>
      <c r="C492" s="159"/>
      <c r="D492" s="157" t="str">
        <f t="shared" si="7"/>
        <v/>
      </c>
      <c r="E492" s="197"/>
    </row>
    <row r="493" ht="20.1" hidden="1" customHeight="1" spans="1:5">
      <c r="A493" s="199" t="s">
        <v>491</v>
      </c>
      <c r="B493" s="159"/>
      <c r="C493" s="159"/>
      <c r="D493" s="157" t="str">
        <f t="shared" si="7"/>
        <v/>
      </c>
      <c r="E493" s="197"/>
    </row>
    <row r="494" ht="20.1" hidden="1" customHeight="1" spans="1:5">
      <c r="A494" s="197" t="s">
        <v>492</v>
      </c>
      <c r="B494" s="156">
        <f>SUM(B495:B496)</f>
        <v>0</v>
      </c>
      <c r="C494" s="156">
        <f>SUM(C495:C496)</f>
        <v>0</v>
      </c>
      <c r="D494" s="157" t="str">
        <f t="shared" si="7"/>
        <v/>
      </c>
      <c r="E494" s="197"/>
    </row>
    <row r="495" ht="20.1" hidden="1" customHeight="1" spans="1:5">
      <c r="A495" s="199" t="s">
        <v>493</v>
      </c>
      <c r="B495" s="159"/>
      <c r="C495" s="159"/>
      <c r="D495" s="157" t="str">
        <f t="shared" si="7"/>
        <v/>
      </c>
      <c r="E495" s="197"/>
    </row>
    <row r="496" ht="20.1" hidden="1" customHeight="1" spans="1:5">
      <c r="A496" s="199" t="s">
        <v>494</v>
      </c>
      <c r="B496" s="159"/>
      <c r="C496" s="159"/>
      <c r="D496" s="157" t="str">
        <f t="shared" si="7"/>
        <v/>
      </c>
      <c r="E496" s="197"/>
    </row>
    <row r="497" ht="20.1" customHeight="1" spans="1:5">
      <c r="A497" s="198" t="s">
        <v>495</v>
      </c>
      <c r="B497" s="156">
        <f>SUM(B498:B501)</f>
        <v>20</v>
      </c>
      <c r="C497" s="156">
        <f>SUM(C498:C501)</f>
        <v>0</v>
      </c>
      <c r="D497" s="157">
        <f t="shared" si="7"/>
        <v>0</v>
      </c>
      <c r="E497" s="197"/>
    </row>
    <row r="498" ht="20.1" hidden="1" customHeight="1" spans="1:5">
      <c r="A498" s="198" t="s">
        <v>496</v>
      </c>
      <c r="B498" s="159"/>
      <c r="C498" s="159"/>
      <c r="D498" s="157" t="str">
        <f t="shared" si="7"/>
        <v/>
      </c>
      <c r="E498" s="197"/>
    </row>
    <row r="499" ht="20.1" hidden="1" customHeight="1" spans="1:5">
      <c r="A499" s="199" t="s">
        <v>497</v>
      </c>
      <c r="B499" s="159"/>
      <c r="C499" s="159"/>
      <c r="D499" s="157" t="str">
        <f t="shared" si="7"/>
        <v/>
      </c>
      <c r="E499" s="197"/>
    </row>
    <row r="500" ht="20.1" hidden="1" customHeight="1" spans="1:5">
      <c r="A500" s="199" t="s">
        <v>498</v>
      </c>
      <c r="B500" s="159"/>
      <c r="C500" s="159"/>
      <c r="D500" s="157" t="str">
        <f t="shared" si="7"/>
        <v/>
      </c>
      <c r="E500" s="197"/>
    </row>
    <row r="501" ht="20.1" customHeight="1" spans="1:5">
      <c r="A501" s="199" t="s">
        <v>499</v>
      </c>
      <c r="B501" s="159">
        <v>20</v>
      </c>
      <c r="C501" s="159"/>
      <c r="D501" s="157">
        <f t="shared" si="7"/>
        <v>0</v>
      </c>
      <c r="E501" s="197"/>
    </row>
    <row r="502" ht="20.1" customHeight="1" spans="1:5">
      <c r="A502" s="197" t="s">
        <v>500</v>
      </c>
      <c r="B502" s="156">
        <f>SUM(B503,B517,B525,B536,B547,)</f>
        <v>8</v>
      </c>
      <c r="C502" s="156">
        <f>SUM(C503,C517,C525,C536,C547,)</f>
        <v>0</v>
      </c>
      <c r="D502" s="157">
        <f t="shared" si="7"/>
        <v>0</v>
      </c>
      <c r="E502" s="197"/>
    </row>
    <row r="503" ht="20.1" customHeight="1" spans="1:5">
      <c r="A503" s="197" t="s">
        <v>501</v>
      </c>
      <c r="B503" s="156">
        <f>SUM(B504:B516)</f>
        <v>0</v>
      </c>
      <c r="C503" s="156">
        <f>SUM(C504:C516)</f>
        <v>0</v>
      </c>
      <c r="D503" s="157" t="str">
        <f t="shared" si="7"/>
        <v/>
      </c>
      <c r="E503" s="197"/>
    </row>
    <row r="504" ht="19.5" hidden="1" customHeight="1" spans="1:5">
      <c r="A504" s="197" t="s">
        <v>161</v>
      </c>
      <c r="B504" s="159"/>
      <c r="C504" s="159"/>
      <c r="D504" s="157" t="str">
        <f t="shared" si="7"/>
        <v/>
      </c>
      <c r="E504" s="197"/>
    </row>
    <row r="505" ht="20.1" hidden="1" customHeight="1" spans="1:5">
      <c r="A505" s="197" t="s">
        <v>162</v>
      </c>
      <c r="B505" s="159"/>
      <c r="C505" s="159"/>
      <c r="D505" s="157" t="str">
        <f t="shared" si="7"/>
        <v/>
      </c>
      <c r="E505" s="197"/>
    </row>
    <row r="506" ht="20.1" hidden="1" customHeight="1" spans="1:5">
      <c r="A506" s="197" t="s">
        <v>163</v>
      </c>
      <c r="B506" s="159"/>
      <c r="C506" s="159"/>
      <c r="D506" s="157" t="str">
        <f t="shared" si="7"/>
        <v/>
      </c>
      <c r="E506" s="197"/>
    </row>
    <row r="507" ht="20.1" hidden="1" customHeight="1" spans="1:5">
      <c r="A507" s="197" t="s">
        <v>502</v>
      </c>
      <c r="B507" s="159"/>
      <c r="C507" s="159"/>
      <c r="D507" s="157" t="str">
        <f t="shared" si="7"/>
        <v/>
      </c>
      <c r="E507" s="197"/>
    </row>
    <row r="508" ht="20.1" hidden="1" customHeight="1" spans="1:5">
      <c r="A508" s="197" t="s">
        <v>503</v>
      </c>
      <c r="B508" s="159"/>
      <c r="C508" s="159"/>
      <c r="D508" s="157" t="str">
        <f t="shared" si="7"/>
        <v/>
      </c>
      <c r="E508" s="197"/>
    </row>
    <row r="509" ht="20.1" hidden="1" customHeight="1" spans="1:5">
      <c r="A509" s="197" t="s">
        <v>504</v>
      </c>
      <c r="B509" s="159"/>
      <c r="C509" s="159"/>
      <c r="D509" s="157" t="str">
        <f t="shared" si="7"/>
        <v/>
      </c>
      <c r="E509" s="197"/>
    </row>
    <row r="510" ht="20.1" hidden="1" customHeight="1" spans="1:5">
      <c r="A510" s="197" t="s">
        <v>505</v>
      </c>
      <c r="B510" s="159"/>
      <c r="C510" s="159"/>
      <c r="D510" s="157" t="str">
        <f t="shared" si="7"/>
        <v/>
      </c>
      <c r="E510" s="197"/>
    </row>
    <row r="511" ht="20.1" hidden="1" customHeight="1" spans="1:5">
      <c r="A511" s="197" t="s">
        <v>506</v>
      </c>
      <c r="B511" s="159"/>
      <c r="C511" s="159"/>
      <c r="D511" s="157" t="str">
        <f t="shared" si="7"/>
        <v/>
      </c>
      <c r="E511" s="197"/>
    </row>
    <row r="512" ht="20.1" hidden="1" customHeight="1" spans="1:5">
      <c r="A512" s="197" t="s">
        <v>507</v>
      </c>
      <c r="B512" s="159"/>
      <c r="C512" s="159"/>
      <c r="D512" s="157" t="str">
        <f t="shared" si="7"/>
        <v/>
      </c>
      <c r="E512" s="197"/>
    </row>
    <row r="513" ht="20.1" hidden="1" customHeight="1" spans="1:5">
      <c r="A513" s="197" t="s">
        <v>508</v>
      </c>
      <c r="B513" s="159"/>
      <c r="C513" s="159"/>
      <c r="D513" s="157" t="str">
        <f t="shared" si="7"/>
        <v/>
      </c>
      <c r="E513" s="197"/>
    </row>
    <row r="514" ht="20.1" hidden="1" customHeight="1" spans="1:5">
      <c r="A514" s="197" t="s">
        <v>509</v>
      </c>
      <c r="B514" s="159"/>
      <c r="C514" s="159"/>
      <c r="D514" s="157" t="str">
        <f t="shared" si="7"/>
        <v/>
      </c>
      <c r="E514" s="197"/>
    </row>
    <row r="515" ht="20.1" hidden="1" customHeight="1" spans="1:5">
      <c r="A515" s="197" t="s">
        <v>510</v>
      </c>
      <c r="B515" s="159"/>
      <c r="C515" s="159"/>
      <c r="D515" s="157" t="str">
        <f t="shared" si="7"/>
        <v/>
      </c>
      <c r="E515" s="197"/>
    </row>
    <row r="516" ht="20.1" hidden="1" customHeight="1" spans="1:5">
      <c r="A516" s="197" t="s">
        <v>511</v>
      </c>
      <c r="B516" s="159"/>
      <c r="C516" s="159"/>
      <c r="D516" s="157" t="str">
        <f t="shared" si="7"/>
        <v/>
      </c>
      <c r="E516" s="197"/>
    </row>
    <row r="517" ht="20.1" hidden="1" customHeight="1" spans="1:5">
      <c r="A517" s="197" t="s">
        <v>512</v>
      </c>
      <c r="B517" s="156">
        <f>SUM(B518:B524)</f>
        <v>0</v>
      </c>
      <c r="C517" s="156">
        <f>SUM(C518:C524)</f>
        <v>0</v>
      </c>
      <c r="D517" s="157" t="str">
        <f t="shared" si="7"/>
        <v/>
      </c>
      <c r="E517" s="197"/>
    </row>
    <row r="518" ht="20.1" hidden="1" customHeight="1" spans="1:5">
      <c r="A518" s="197" t="s">
        <v>161</v>
      </c>
      <c r="B518" s="159"/>
      <c r="C518" s="159"/>
      <c r="D518" s="157" t="str">
        <f t="shared" ref="D518:D581" si="8">IF(B518=0,"",ROUND(C518/B518*100,1))</f>
        <v/>
      </c>
      <c r="E518" s="197"/>
    </row>
    <row r="519" ht="20.1" hidden="1" customHeight="1" spans="1:5">
      <c r="A519" s="197" t="s">
        <v>162</v>
      </c>
      <c r="B519" s="159"/>
      <c r="C519" s="159"/>
      <c r="D519" s="157" t="str">
        <f t="shared" si="8"/>
        <v/>
      </c>
      <c r="E519" s="197"/>
    </row>
    <row r="520" ht="20.1" hidden="1" customHeight="1" spans="1:5">
      <c r="A520" s="197" t="s">
        <v>163</v>
      </c>
      <c r="B520" s="159"/>
      <c r="C520" s="159"/>
      <c r="D520" s="157" t="str">
        <f t="shared" si="8"/>
        <v/>
      </c>
      <c r="E520" s="197"/>
    </row>
    <row r="521" ht="20.1" hidden="1" customHeight="1" spans="1:5">
      <c r="A521" s="197" t="s">
        <v>513</v>
      </c>
      <c r="B521" s="159"/>
      <c r="C521" s="159"/>
      <c r="D521" s="157" t="str">
        <f t="shared" si="8"/>
        <v/>
      </c>
      <c r="E521" s="197"/>
    </row>
    <row r="522" ht="20.1" hidden="1" customHeight="1" spans="1:5">
      <c r="A522" s="197" t="s">
        <v>514</v>
      </c>
      <c r="B522" s="159"/>
      <c r="C522" s="159"/>
      <c r="D522" s="157" t="str">
        <f t="shared" si="8"/>
        <v/>
      </c>
      <c r="E522" s="197"/>
    </row>
    <row r="523" ht="20.1" hidden="1" customHeight="1" spans="1:5">
      <c r="A523" s="197" t="s">
        <v>515</v>
      </c>
      <c r="B523" s="159"/>
      <c r="C523" s="159"/>
      <c r="D523" s="157" t="str">
        <f t="shared" si="8"/>
        <v/>
      </c>
      <c r="E523" s="197"/>
    </row>
    <row r="524" ht="20.1" hidden="1" customHeight="1" spans="1:5">
      <c r="A524" s="197" t="s">
        <v>516</v>
      </c>
      <c r="B524" s="159"/>
      <c r="C524" s="159"/>
      <c r="D524" s="157" t="str">
        <f t="shared" si="8"/>
        <v/>
      </c>
      <c r="E524" s="197"/>
    </row>
    <row r="525" ht="20.1" hidden="1" customHeight="1" spans="1:5">
      <c r="A525" s="197" t="s">
        <v>517</v>
      </c>
      <c r="B525" s="156">
        <f>SUM(B526:B535)</f>
        <v>0</v>
      </c>
      <c r="C525" s="156">
        <f>SUM(C526:C535)</f>
        <v>0</v>
      </c>
      <c r="D525" s="157" t="str">
        <f t="shared" si="8"/>
        <v/>
      </c>
      <c r="E525" s="197"/>
    </row>
    <row r="526" ht="20.1" hidden="1" customHeight="1" spans="1:5">
      <c r="A526" s="197" t="s">
        <v>161</v>
      </c>
      <c r="B526" s="159"/>
      <c r="C526" s="159"/>
      <c r="D526" s="157" t="str">
        <f t="shared" si="8"/>
        <v/>
      </c>
      <c r="E526" s="197"/>
    </row>
    <row r="527" ht="20.1" hidden="1" customHeight="1" spans="1:5">
      <c r="A527" s="197" t="s">
        <v>162</v>
      </c>
      <c r="B527" s="159"/>
      <c r="C527" s="159"/>
      <c r="D527" s="157" t="str">
        <f t="shared" si="8"/>
        <v/>
      </c>
      <c r="E527" s="197"/>
    </row>
    <row r="528" ht="20.1" hidden="1" customHeight="1" spans="1:5">
      <c r="A528" s="197" t="s">
        <v>163</v>
      </c>
      <c r="B528" s="159"/>
      <c r="C528" s="159"/>
      <c r="D528" s="157" t="str">
        <f t="shared" si="8"/>
        <v/>
      </c>
      <c r="E528" s="197"/>
    </row>
    <row r="529" ht="20.1" hidden="1" customHeight="1" spans="1:5">
      <c r="A529" s="197" t="s">
        <v>518</v>
      </c>
      <c r="B529" s="159"/>
      <c r="C529" s="159"/>
      <c r="D529" s="157" t="str">
        <f t="shared" si="8"/>
        <v/>
      </c>
      <c r="E529" s="197"/>
    </row>
    <row r="530" ht="20.1" hidden="1" customHeight="1" spans="1:5">
      <c r="A530" s="197" t="s">
        <v>519</v>
      </c>
      <c r="B530" s="159"/>
      <c r="C530" s="159"/>
      <c r="D530" s="157" t="str">
        <f t="shared" si="8"/>
        <v/>
      </c>
      <c r="E530" s="197"/>
    </row>
    <row r="531" ht="20.1" hidden="1" customHeight="1" spans="1:5">
      <c r="A531" s="197" t="s">
        <v>520</v>
      </c>
      <c r="B531" s="159"/>
      <c r="C531" s="159"/>
      <c r="D531" s="157" t="str">
        <f t="shared" si="8"/>
        <v/>
      </c>
      <c r="E531" s="197"/>
    </row>
    <row r="532" ht="20.1" hidden="1" customHeight="1" spans="1:5">
      <c r="A532" s="197" t="s">
        <v>521</v>
      </c>
      <c r="B532" s="159"/>
      <c r="C532" s="159"/>
      <c r="D532" s="157" t="str">
        <f t="shared" si="8"/>
        <v/>
      </c>
      <c r="E532" s="197"/>
    </row>
    <row r="533" ht="20.1" hidden="1" customHeight="1" spans="1:5">
      <c r="A533" s="197" t="s">
        <v>522</v>
      </c>
      <c r="B533" s="159"/>
      <c r="C533" s="159"/>
      <c r="D533" s="157" t="str">
        <f t="shared" si="8"/>
        <v/>
      </c>
      <c r="E533" s="197"/>
    </row>
    <row r="534" ht="20.1" hidden="1" customHeight="1" spans="1:5">
      <c r="A534" s="197" t="s">
        <v>523</v>
      </c>
      <c r="B534" s="159"/>
      <c r="C534" s="159"/>
      <c r="D534" s="157" t="str">
        <f t="shared" si="8"/>
        <v/>
      </c>
      <c r="E534" s="197"/>
    </row>
    <row r="535" ht="20.1" hidden="1" customHeight="1" spans="1:5">
      <c r="A535" s="197" t="s">
        <v>524</v>
      </c>
      <c r="B535" s="159"/>
      <c r="C535" s="159"/>
      <c r="D535" s="157" t="str">
        <f t="shared" si="8"/>
        <v/>
      </c>
      <c r="E535" s="197"/>
    </row>
    <row r="536" ht="20.1" hidden="1" customHeight="1" spans="1:5">
      <c r="A536" s="197" t="s">
        <v>525</v>
      </c>
      <c r="B536" s="156">
        <f>SUM(B537:B546)</f>
        <v>0</v>
      </c>
      <c r="C536" s="156">
        <f>SUM(C537:C546)</f>
        <v>0</v>
      </c>
      <c r="D536" s="157" t="str">
        <f t="shared" si="8"/>
        <v/>
      </c>
      <c r="E536" s="197"/>
    </row>
    <row r="537" ht="20.1" hidden="1" customHeight="1" spans="1:5">
      <c r="A537" s="197" t="s">
        <v>161</v>
      </c>
      <c r="B537" s="159"/>
      <c r="C537" s="159"/>
      <c r="D537" s="157" t="str">
        <f t="shared" si="8"/>
        <v/>
      </c>
      <c r="E537" s="197"/>
    </row>
    <row r="538" ht="20.1" hidden="1" customHeight="1" spans="1:5">
      <c r="A538" s="197" t="s">
        <v>162</v>
      </c>
      <c r="B538" s="159"/>
      <c r="C538" s="159"/>
      <c r="D538" s="157" t="str">
        <f t="shared" si="8"/>
        <v/>
      </c>
      <c r="E538" s="197"/>
    </row>
    <row r="539" ht="20.1" hidden="1" customHeight="1" spans="1:5">
      <c r="A539" s="197" t="s">
        <v>163</v>
      </c>
      <c r="B539" s="159"/>
      <c r="C539" s="159"/>
      <c r="D539" s="157" t="str">
        <f t="shared" si="8"/>
        <v/>
      </c>
      <c r="E539" s="197"/>
    </row>
    <row r="540" ht="20.1" hidden="1" customHeight="1" spans="1:5">
      <c r="A540" s="197" t="s">
        <v>526</v>
      </c>
      <c r="B540" s="159"/>
      <c r="C540" s="159"/>
      <c r="D540" s="157" t="str">
        <f t="shared" si="8"/>
        <v/>
      </c>
      <c r="E540" s="197"/>
    </row>
    <row r="541" ht="20.1" hidden="1" customHeight="1" spans="1:5">
      <c r="A541" s="197" t="s">
        <v>527</v>
      </c>
      <c r="B541" s="159"/>
      <c r="C541" s="159"/>
      <c r="D541" s="157" t="str">
        <f t="shared" si="8"/>
        <v/>
      </c>
      <c r="E541" s="197"/>
    </row>
    <row r="542" ht="20.1" hidden="1" customHeight="1" spans="1:5">
      <c r="A542" s="197" t="s">
        <v>528</v>
      </c>
      <c r="B542" s="159"/>
      <c r="C542" s="159"/>
      <c r="D542" s="157" t="str">
        <f t="shared" si="8"/>
        <v/>
      </c>
      <c r="E542" s="197"/>
    </row>
    <row r="543" ht="20.1" hidden="1" customHeight="1" spans="1:5">
      <c r="A543" s="197" t="s">
        <v>529</v>
      </c>
      <c r="B543" s="159"/>
      <c r="C543" s="159"/>
      <c r="D543" s="157" t="str">
        <f t="shared" si="8"/>
        <v/>
      </c>
      <c r="E543" s="197"/>
    </row>
    <row r="544" ht="20.1" hidden="1" customHeight="1" spans="1:5">
      <c r="A544" s="197" t="s">
        <v>530</v>
      </c>
      <c r="B544" s="159"/>
      <c r="C544" s="159"/>
      <c r="D544" s="157" t="str">
        <f t="shared" si="8"/>
        <v/>
      </c>
      <c r="E544" s="197"/>
    </row>
    <row r="545" ht="20.1" hidden="1" customHeight="1" spans="1:5">
      <c r="A545" s="197" t="s">
        <v>531</v>
      </c>
      <c r="B545" s="159"/>
      <c r="C545" s="159"/>
      <c r="D545" s="157" t="str">
        <f t="shared" si="8"/>
        <v/>
      </c>
      <c r="E545" s="197"/>
    </row>
    <row r="546" ht="20.1" customHeight="1" spans="1:5">
      <c r="A546" s="197" t="s">
        <v>532</v>
      </c>
      <c r="B546" s="159"/>
      <c r="C546" s="159"/>
      <c r="D546" s="157" t="str">
        <f t="shared" si="8"/>
        <v/>
      </c>
      <c r="E546" s="197"/>
    </row>
    <row r="547" ht="20.1" customHeight="1" spans="1:5">
      <c r="A547" s="197" t="s">
        <v>533</v>
      </c>
      <c r="B547" s="156">
        <f>SUM(B548:B550)</f>
        <v>8</v>
      </c>
      <c r="C547" s="156">
        <f>SUM(C548:C550)</f>
        <v>0</v>
      </c>
      <c r="D547" s="157">
        <f t="shared" si="8"/>
        <v>0</v>
      </c>
      <c r="E547" s="197"/>
    </row>
    <row r="548" ht="20.1" hidden="1" customHeight="1" spans="1:5">
      <c r="A548" s="197" t="s">
        <v>534</v>
      </c>
      <c r="B548" s="159"/>
      <c r="C548" s="159"/>
      <c r="D548" s="157" t="str">
        <f t="shared" si="8"/>
        <v/>
      </c>
      <c r="E548" s="197"/>
    </row>
    <row r="549" ht="20.1" hidden="1" customHeight="1" spans="1:5">
      <c r="A549" s="197" t="s">
        <v>535</v>
      </c>
      <c r="B549" s="159"/>
      <c r="C549" s="159"/>
      <c r="D549" s="157" t="str">
        <f t="shared" si="8"/>
        <v/>
      </c>
      <c r="E549" s="197"/>
    </row>
    <row r="550" ht="20.1" customHeight="1" spans="1:5">
      <c r="A550" s="197" t="s">
        <v>536</v>
      </c>
      <c r="B550" s="159">
        <v>8</v>
      </c>
      <c r="C550" s="159"/>
      <c r="D550" s="157">
        <f t="shared" si="8"/>
        <v>0</v>
      </c>
      <c r="E550" s="197"/>
    </row>
    <row r="551" ht="20.1" customHeight="1" spans="1:5">
      <c r="A551" s="197" t="s">
        <v>537</v>
      </c>
      <c r="B551" s="156">
        <f>SUM(B552,B566,B577,B579,B588,B592,B602,B610,B616,B623,B632,B637,B642,B645,B648,B651,B654,B657,B661,B666,)</f>
        <v>2430</v>
      </c>
      <c r="C551" s="156">
        <f>SUM(C552,C566,C577,C579,C588,C592,C602,C610,C616,C623,C632,C637,C642,C645,C648,C651,C654,C657,C661,C666,)</f>
        <v>554</v>
      </c>
      <c r="D551" s="157">
        <f t="shared" si="8"/>
        <v>22.8</v>
      </c>
      <c r="E551" s="197"/>
    </row>
    <row r="552" ht="20.1" customHeight="1" spans="1:5">
      <c r="A552" s="197" t="s">
        <v>538</v>
      </c>
      <c r="B552" s="156">
        <f>SUM(B553:B565)</f>
        <v>272</v>
      </c>
      <c r="C552" s="156">
        <f>SUM(C553:C565)</f>
        <v>343</v>
      </c>
      <c r="D552" s="157">
        <f t="shared" si="8"/>
        <v>126.1</v>
      </c>
      <c r="E552" s="197"/>
    </row>
    <row r="553" ht="20.1" customHeight="1" spans="1:5">
      <c r="A553" s="197" t="s">
        <v>161</v>
      </c>
      <c r="B553" s="159">
        <v>159</v>
      </c>
      <c r="C553" s="159">
        <v>209</v>
      </c>
      <c r="D553" s="157">
        <f t="shared" si="8"/>
        <v>131.4</v>
      </c>
      <c r="E553" s="197"/>
    </row>
    <row r="554" ht="39" hidden="1" customHeight="1" spans="1:5">
      <c r="A554" s="197" t="s">
        <v>162</v>
      </c>
      <c r="B554" s="159"/>
      <c r="C554" s="159"/>
      <c r="D554" s="157" t="str">
        <f t="shared" si="8"/>
        <v/>
      </c>
      <c r="E554" s="197"/>
    </row>
    <row r="555" ht="20.1" hidden="1" customHeight="1" spans="1:5">
      <c r="A555" s="197" t="s">
        <v>163</v>
      </c>
      <c r="B555" s="159"/>
      <c r="C555" s="159"/>
      <c r="D555" s="157" t="str">
        <f t="shared" si="8"/>
        <v/>
      </c>
      <c r="E555" s="197"/>
    </row>
    <row r="556" ht="20.1" hidden="1" customHeight="1" spans="1:5">
      <c r="A556" s="197" t="s">
        <v>539</v>
      </c>
      <c r="B556" s="159"/>
      <c r="C556" s="159"/>
      <c r="D556" s="157" t="str">
        <f t="shared" si="8"/>
        <v/>
      </c>
      <c r="E556" s="197"/>
    </row>
    <row r="557" ht="20.1" customHeight="1" spans="1:5">
      <c r="A557" s="197" t="s">
        <v>540</v>
      </c>
      <c r="B557" s="159">
        <v>113</v>
      </c>
      <c r="C557" s="159">
        <v>134</v>
      </c>
      <c r="D557" s="157">
        <f t="shared" si="8"/>
        <v>118.6</v>
      </c>
      <c r="E557" s="197"/>
    </row>
    <row r="558" ht="20.1" hidden="1" customHeight="1" spans="1:5">
      <c r="A558" s="197" t="s">
        <v>541</v>
      </c>
      <c r="B558" s="159"/>
      <c r="C558" s="159"/>
      <c r="D558" s="157" t="str">
        <f t="shared" si="8"/>
        <v/>
      </c>
      <c r="E558" s="197"/>
    </row>
    <row r="559" ht="20.1" hidden="1" customHeight="1" spans="1:5">
      <c r="A559" s="197" t="s">
        <v>542</v>
      </c>
      <c r="B559" s="159"/>
      <c r="C559" s="159"/>
      <c r="D559" s="157" t="str">
        <f t="shared" si="8"/>
        <v/>
      </c>
      <c r="E559" s="197"/>
    </row>
    <row r="560" ht="20.1" hidden="1" customHeight="1" spans="1:5">
      <c r="A560" s="197" t="s">
        <v>204</v>
      </c>
      <c r="B560" s="159"/>
      <c r="C560" s="159"/>
      <c r="D560" s="157" t="str">
        <f t="shared" si="8"/>
        <v/>
      </c>
      <c r="E560" s="197"/>
    </row>
    <row r="561" ht="20.1" hidden="1" customHeight="1" spans="1:5">
      <c r="A561" s="197" t="s">
        <v>543</v>
      </c>
      <c r="B561" s="159"/>
      <c r="C561" s="159"/>
      <c r="D561" s="157" t="str">
        <f t="shared" si="8"/>
        <v/>
      </c>
      <c r="E561" s="197"/>
    </row>
    <row r="562" ht="20.1" hidden="1" customHeight="1" spans="1:5">
      <c r="A562" s="197" t="s">
        <v>544</v>
      </c>
      <c r="B562" s="159"/>
      <c r="C562" s="159"/>
      <c r="D562" s="157" t="str">
        <f t="shared" si="8"/>
        <v/>
      </c>
      <c r="E562" s="197"/>
    </row>
    <row r="563" ht="20.1" hidden="1" customHeight="1" spans="1:5">
      <c r="A563" s="197" t="s">
        <v>545</v>
      </c>
      <c r="B563" s="159"/>
      <c r="C563" s="159"/>
      <c r="D563" s="157" t="str">
        <f t="shared" si="8"/>
        <v/>
      </c>
      <c r="E563" s="197"/>
    </row>
    <row r="564" ht="20.1" hidden="1" customHeight="1" spans="1:5">
      <c r="A564" s="197" t="s">
        <v>546</v>
      </c>
      <c r="B564" s="159"/>
      <c r="C564" s="159"/>
      <c r="D564" s="157" t="str">
        <f t="shared" si="8"/>
        <v/>
      </c>
      <c r="E564" s="197"/>
    </row>
    <row r="565" ht="20.1" hidden="1" customHeight="1" spans="1:5">
      <c r="A565" s="197" t="s">
        <v>547</v>
      </c>
      <c r="B565" s="159"/>
      <c r="C565" s="159"/>
      <c r="D565" s="157" t="str">
        <f t="shared" si="8"/>
        <v/>
      </c>
      <c r="E565" s="197"/>
    </row>
    <row r="566" ht="20.1" customHeight="1" spans="1:5">
      <c r="A566" s="197" t="s">
        <v>548</v>
      </c>
      <c r="B566" s="156">
        <f>SUM(B567:B576)</f>
        <v>79</v>
      </c>
      <c r="C566" s="156">
        <f>SUM(C567:C576)</f>
        <v>0</v>
      </c>
      <c r="D566" s="157">
        <f t="shared" si="8"/>
        <v>0</v>
      </c>
      <c r="E566" s="197"/>
    </row>
    <row r="567" ht="20.1" hidden="1" customHeight="1" spans="1:5">
      <c r="A567" s="197" t="s">
        <v>161</v>
      </c>
      <c r="B567" s="159"/>
      <c r="C567" s="159"/>
      <c r="D567" s="157" t="str">
        <f t="shared" si="8"/>
        <v/>
      </c>
      <c r="E567" s="197"/>
    </row>
    <row r="568" ht="20.1" hidden="1" customHeight="1" spans="1:5">
      <c r="A568" s="197" t="s">
        <v>162</v>
      </c>
      <c r="B568" s="159"/>
      <c r="C568" s="159"/>
      <c r="D568" s="157" t="str">
        <f t="shared" si="8"/>
        <v/>
      </c>
      <c r="E568" s="197"/>
    </row>
    <row r="569" ht="20.1" hidden="1" customHeight="1" spans="1:5">
      <c r="A569" s="197" t="s">
        <v>163</v>
      </c>
      <c r="B569" s="159"/>
      <c r="C569" s="159"/>
      <c r="D569" s="157" t="str">
        <f t="shared" si="8"/>
        <v/>
      </c>
      <c r="E569" s="197"/>
    </row>
    <row r="570" ht="20.1" hidden="1" customHeight="1" spans="1:5">
      <c r="A570" s="197" t="s">
        <v>549</v>
      </c>
      <c r="B570" s="159"/>
      <c r="C570" s="159"/>
      <c r="D570" s="157" t="str">
        <f t="shared" si="8"/>
        <v/>
      </c>
      <c r="E570" s="197"/>
    </row>
    <row r="571" ht="20.1" hidden="1" customHeight="1" spans="1:5">
      <c r="A571" s="197" t="s">
        <v>550</v>
      </c>
      <c r="B571" s="159"/>
      <c r="C571" s="159"/>
      <c r="D571" s="157" t="str">
        <f t="shared" si="8"/>
        <v/>
      </c>
      <c r="E571" s="197"/>
    </row>
    <row r="572" ht="20.1" hidden="1" customHeight="1" spans="1:5">
      <c r="A572" s="197" t="s">
        <v>551</v>
      </c>
      <c r="B572" s="159"/>
      <c r="C572" s="159"/>
      <c r="D572" s="157" t="str">
        <f t="shared" si="8"/>
        <v/>
      </c>
      <c r="E572" s="197"/>
    </row>
    <row r="573" ht="20.1" hidden="1" customHeight="1" spans="1:5">
      <c r="A573" s="197" t="s">
        <v>552</v>
      </c>
      <c r="B573" s="159"/>
      <c r="C573" s="159"/>
      <c r="D573" s="157" t="str">
        <f t="shared" si="8"/>
        <v/>
      </c>
      <c r="E573" s="197"/>
    </row>
    <row r="574" ht="20.1" customHeight="1" spans="1:5">
      <c r="A574" s="197" t="s">
        <v>553</v>
      </c>
      <c r="B574" s="159">
        <v>79</v>
      </c>
      <c r="C574" s="159"/>
      <c r="D574" s="157">
        <f t="shared" si="8"/>
        <v>0</v>
      </c>
      <c r="E574" s="197"/>
    </row>
    <row r="575" ht="20.1" hidden="1" customHeight="1" spans="1:5">
      <c r="A575" s="197" t="s">
        <v>554</v>
      </c>
      <c r="B575" s="159"/>
      <c r="C575" s="159"/>
      <c r="D575" s="157" t="str">
        <f t="shared" si="8"/>
        <v/>
      </c>
      <c r="E575" s="197"/>
    </row>
    <row r="576" ht="20.1" hidden="1" customHeight="1" spans="1:5">
      <c r="A576" s="197" t="s">
        <v>555</v>
      </c>
      <c r="B576" s="159"/>
      <c r="C576" s="159"/>
      <c r="D576" s="157" t="str">
        <f t="shared" si="8"/>
        <v/>
      </c>
      <c r="E576" s="197"/>
    </row>
    <row r="577" s="186" customFormat="1" ht="20.1" hidden="1" customHeight="1" spans="1:5">
      <c r="A577" s="197" t="s">
        <v>556</v>
      </c>
      <c r="B577" s="156">
        <f>SUM(B578)</f>
        <v>0</v>
      </c>
      <c r="C577" s="156">
        <f>SUM(C578)</f>
        <v>0</v>
      </c>
      <c r="D577" s="157" t="str">
        <f t="shared" si="8"/>
        <v/>
      </c>
      <c r="E577" s="201"/>
    </row>
    <row r="578" s="186" customFormat="1" ht="20.1" hidden="1" customHeight="1" spans="1:5">
      <c r="A578" s="197" t="s">
        <v>557</v>
      </c>
      <c r="B578" s="159"/>
      <c r="C578" s="159"/>
      <c r="D578" s="157" t="str">
        <f t="shared" si="8"/>
        <v/>
      </c>
      <c r="E578" s="201"/>
    </row>
    <row r="579" ht="20.1" customHeight="1" spans="1:5">
      <c r="A579" s="197" t="s">
        <v>558</v>
      </c>
      <c r="B579" s="156">
        <f>SUM(B580:B587)</f>
        <v>15</v>
      </c>
      <c r="C579" s="156">
        <f>SUM(C580:C587)</f>
        <v>0</v>
      </c>
      <c r="D579" s="157">
        <f t="shared" si="8"/>
        <v>0</v>
      </c>
      <c r="E579" s="197"/>
    </row>
    <row r="580" ht="20.1" hidden="1" customHeight="1" spans="1:5">
      <c r="A580" s="197" t="s">
        <v>559</v>
      </c>
      <c r="B580" s="159"/>
      <c r="C580" s="159"/>
      <c r="D580" s="157" t="str">
        <f t="shared" si="8"/>
        <v/>
      </c>
      <c r="E580" s="197"/>
    </row>
    <row r="581" ht="20.1" hidden="1" customHeight="1" spans="1:5">
      <c r="A581" s="197" t="s">
        <v>560</v>
      </c>
      <c r="B581" s="159"/>
      <c r="C581" s="159"/>
      <c r="D581" s="157" t="str">
        <f t="shared" si="8"/>
        <v/>
      </c>
      <c r="E581" s="197"/>
    </row>
    <row r="582" ht="20.1" hidden="1" customHeight="1" spans="1:5">
      <c r="A582" s="197" t="s">
        <v>561</v>
      </c>
      <c r="B582" s="159"/>
      <c r="C582" s="159"/>
      <c r="D582" s="157" t="str">
        <f t="shared" ref="D582:D645" si="9">IF(B582=0,"",ROUND(C582/B582*100,1))</f>
        <v/>
      </c>
      <c r="E582" s="197"/>
    </row>
    <row r="583" ht="20.1" hidden="1" customHeight="1" spans="1:5">
      <c r="A583" s="197" t="s">
        <v>562</v>
      </c>
      <c r="B583" s="159"/>
      <c r="C583" s="159"/>
      <c r="D583" s="157" t="str">
        <f t="shared" si="9"/>
        <v/>
      </c>
      <c r="E583" s="197"/>
    </row>
    <row r="584" s="186" customFormat="1" ht="20.1" hidden="1" customHeight="1" spans="1:5">
      <c r="A584" s="197" t="s">
        <v>563</v>
      </c>
      <c r="B584" s="159"/>
      <c r="C584" s="159"/>
      <c r="D584" s="157" t="str">
        <f t="shared" si="9"/>
        <v/>
      </c>
      <c r="E584" s="201"/>
    </row>
    <row r="585" s="186" customFormat="1" ht="20.1" hidden="1" customHeight="1" spans="1:5">
      <c r="A585" s="197" t="s">
        <v>564</v>
      </c>
      <c r="B585" s="159"/>
      <c r="C585" s="159"/>
      <c r="D585" s="157" t="str">
        <f t="shared" si="9"/>
        <v/>
      </c>
      <c r="E585" s="201"/>
    </row>
    <row r="586" s="186" customFormat="1" ht="20.1" hidden="1" customHeight="1" spans="1:5">
      <c r="A586" s="197" t="s">
        <v>565</v>
      </c>
      <c r="B586" s="159"/>
      <c r="C586" s="159"/>
      <c r="D586" s="157" t="str">
        <f t="shared" si="9"/>
        <v/>
      </c>
      <c r="E586" s="201"/>
    </row>
    <row r="587" ht="20.1" customHeight="1" spans="1:5">
      <c r="A587" s="197" t="s">
        <v>566</v>
      </c>
      <c r="B587" s="159">
        <v>15</v>
      </c>
      <c r="C587" s="159"/>
      <c r="D587" s="157">
        <f t="shared" si="9"/>
        <v>0</v>
      </c>
      <c r="E587" s="197"/>
    </row>
    <row r="588" ht="20.1" hidden="1" customHeight="1" spans="1:5">
      <c r="A588" s="197" t="s">
        <v>567</v>
      </c>
      <c r="B588" s="156">
        <f>SUM(B589:B591)</f>
        <v>0</v>
      </c>
      <c r="C588" s="156">
        <f>SUM(C589:C591)</f>
        <v>0</v>
      </c>
      <c r="D588" s="157" t="str">
        <f t="shared" si="9"/>
        <v/>
      </c>
      <c r="E588" s="197"/>
    </row>
    <row r="589" ht="20.1" hidden="1" customHeight="1" spans="1:5">
      <c r="A589" s="197" t="s">
        <v>568</v>
      </c>
      <c r="B589" s="159"/>
      <c r="C589" s="159"/>
      <c r="D589" s="157" t="str">
        <f t="shared" si="9"/>
        <v/>
      </c>
      <c r="E589" s="197"/>
    </row>
    <row r="590" ht="20.1" hidden="1" customHeight="1" spans="1:5">
      <c r="A590" s="197" t="s">
        <v>569</v>
      </c>
      <c r="B590" s="159"/>
      <c r="C590" s="159"/>
      <c r="D590" s="157" t="str">
        <f t="shared" si="9"/>
        <v/>
      </c>
      <c r="E590" s="197"/>
    </row>
    <row r="591" ht="20.1" hidden="1" customHeight="1" spans="1:5">
      <c r="A591" s="197" t="s">
        <v>570</v>
      </c>
      <c r="B591" s="159"/>
      <c r="C591" s="159"/>
      <c r="D591" s="157" t="str">
        <f t="shared" si="9"/>
        <v/>
      </c>
      <c r="E591" s="197"/>
    </row>
    <row r="592" ht="20.1" customHeight="1" spans="1:5">
      <c r="A592" s="197" t="s">
        <v>571</v>
      </c>
      <c r="B592" s="156">
        <f>SUM(B593:B601)</f>
        <v>30</v>
      </c>
      <c r="C592" s="156">
        <f>SUM(C593:C601)</f>
        <v>0</v>
      </c>
      <c r="D592" s="157">
        <f t="shared" si="9"/>
        <v>0</v>
      </c>
      <c r="E592" s="197"/>
    </row>
    <row r="593" ht="20.1" customHeight="1" spans="1:5">
      <c r="A593" s="197" t="s">
        <v>572</v>
      </c>
      <c r="B593" s="159"/>
      <c r="C593" s="159"/>
      <c r="D593" s="157" t="str">
        <f t="shared" si="9"/>
        <v/>
      </c>
      <c r="E593" s="197"/>
    </row>
    <row r="594" ht="20.1" customHeight="1" spans="1:5">
      <c r="A594" s="197" t="s">
        <v>573</v>
      </c>
      <c r="B594" s="159">
        <v>1</v>
      </c>
      <c r="C594" s="159"/>
      <c r="D594" s="157">
        <f t="shared" si="9"/>
        <v>0</v>
      </c>
      <c r="E594" s="197"/>
    </row>
    <row r="595" ht="20.1" customHeight="1" spans="1:5">
      <c r="A595" s="197" t="s">
        <v>574</v>
      </c>
      <c r="B595" s="159"/>
      <c r="C595" s="159"/>
      <c r="D595" s="157" t="str">
        <f t="shared" si="9"/>
        <v/>
      </c>
      <c r="E595" s="197"/>
    </row>
    <row r="596" ht="20.1" customHeight="1" spans="1:5">
      <c r="A596" s="197" t="s">
        <v>575</v>
      </c>
      <c r="B596" s="159">
        <v>29</v>
      </c>
      <c r="C596" s="159"/>
      <c r="D596" s="157">
        <f t="shared" si="9"/>
        <v>0</v>
      </c>
      <c r="E596" s="197"/>
    </row>
    <row r="597" ht="20.1" hidden="1" customHeight="1" spans="1:5">
      <c r="A597" s="197" t="s">
        <v>576</v>
      </c>
      <c r="B597" s="159"/>
      <c r="C597" s="159"/>
      <c r="D597" s="157" t="str">
        <f t="shared" si="9"/>
        <v/>
      </c>
      <c r="E597" s="197"/>
    </row>
    <row r="598" ht="20.1" hidden="1" customHeight="1" spans="1:5">
      <c r="A598" s="197" t="s">
        <v>577</v>
      </c>
      <c r="B598" s="159"/>
      <c r="C598" s="159"/>
      <c r="D598" s="157" t="str">
        <f t="shared" si="9"/>
        <v/>
      </c>
      <c r="E598" s="197"/>
    </row>
    <row r="599" ht="20.1" hidden="1" customHeight="1" spans="1:5">
      <c r="A599" s="197" t="s">
        <v>578</v>
      </c>
      <c r="B599" s="159"/>
      <c r="C599" s="159"/>
      <c r="D599" s="157" t="str">
        <f t="shared" si="9"/>
        <v/>
      </c>
      <c r="E599" s="197"/>
    </row>
    <row r="600" ht="20.1" hidden="1" customHeight="1" spans="1:5">
      <c r="A600" s="197" t="s">
        <v>579</v>
      </c>
      <c r="B600" s="159"/>
      <c r="C600" s="159"/>
      <c r="D600" s="157" t="str">
        <f t="shared" si="9"/>
        <v/>
      </c>
      <c r="E600" s="197"/>
    </row>
    <row r="601" ht="20.1" hidden="1" customHeight="1" spans="1:5">
      <c r="A601" s="197" t="s">
        <v>580</v>
      </c>
      <c r="B601" s="159"/>
      <c r="C601" s="159"/>
      <c r="D601" s="157" t="str">
        <f t="shared" si="9"/>
        <v/>
      </c>
      <c r="E601" s="197"/>
    </row>
    <row r="602" ht="20.1" customHeight="1" spans="1:5">
      <c r="A602" s="197" t="s">
        <v>581</v>
      </c>
      <c r="B602" s="156">
        <f>SUM(B603:B609)</f>
        <v>686</v>
      </c>
      <c r="C602" s="156">
        <f>SUM(C603:C609)</f>
        <v>113</v>
      </c>
      <c r="D602" s="157">
        <f t="shared" si="9"/>
        <v>16.5</v>
      </c>
      <c r="E602" s="197"/>
    </row>
    <row r="603" ht="20.1" customHeight="1" spans="1:5">
      <c r="A603" s="197" t="s">
        <v>582</v>
      </c>
      <c r="B603" s="159"/>
      <c r="C603" s="159"/>
      <c r="D603" s="157" t="str">
        <f t="shared" si="9"/>
        <v/>
      </c>
      <c r="E603" s="197"/>
    </row>
    <row r="604" ht="20.1" customHeight="1" spans="1:5">
      <c r="A604" s="197" t="s">
        <v>583</v>
      </c>
      <c r="B604" s="159"/>
      <c r="C604" s="159"/>
      <c r="D604" s="157" t="str">
        <f t="shared" si="9"/>
        <v/>
      </c>
      <c r="E604" s="197"/>
    </row>
    <row r="605" ht="20.1" customHeight="1" spans="1:5">
      <c r="A605" s="197" t="s">
        <v>584</v>
      </c>
      <c r="B605" s="159"/>
      <c r="C605" s="159"/>
      <c r="D605" s="157" t="str">
        <f t="shared" si="9"/>
        <v/>
      </c>
      <c r="E605" s="197"/>
    </row>
    <row r="606" ht="20.1" customHeight="1" spans="1:5">
      <c r="A606" s="197" t="s">
        <v>585</v>
      </c>
      <c r="B606" s="159"/>
      <c r="C606" s="159"/>
      <c r="D606" s="157" t="str">
        <f t="shared" si="9"/>
        <v/>
      </c>
      <c r="E606" s="197"/>
    </row>
    <row r="607" ht="20.1" customHeight="1" spans="1:5">
      <c r="A607" s="197" t="s">
        <v>586</v>
      </c>
      <c r="B607" s="159">
        <v>634</v>
      </c>
      <c r="C607" s="159"/>
      <c r="D607" s="157">
        <f t="shared" si="9"/>
        <v>0</v>
      </c>
      <c r="E607" s="197"/>
    </row>
    <row r="608" ht="20.1" customHeight="1" spans="1:5">
      <c r="A608" s="197" t="s">
        <v>587</v>
      </c>
      <c r="B608" s="159"/>
      <c r="C608" s="159"/>
      <c r="D608" s="157" t="str">
        <f t="shared" si="9"/>
        <v/>
      </c>
      <c r="E608" s="197"/>
    </row>
    <row r="609" ht="20.1" customHeight="1" spans="1:5">
      <c r="A609" s="197" t="s">
        <v>588</v>
      </c>
      <c r="B609" s="159">
        <v>52</v>
      </c>
      <c r="C609" s="159">
        <v>113</v>
      </c>
      <c r="D609" s="157">
        <f t="shared" si="9"/>
        <v>217.3</v>
      </c>
      <c r="E609" s="197"/>
    </row>
    <row r="610" ht="20.1" customHeight="1" spans="1:5">
      <c r="A610" s="197" t="s">
        <v>589</v>
      </c>
      <c r="B610" s="156">
        <f>SUM(B611:B615)</f>
        <v>5</v>
      </c>
      <c r="C610" s="156">
        <f>SUM(C611:C615)</f>
        <v>0</v>
      </c>
      <c r="D610" s="157">
        <f t="shared" si="9"/>
        <v>0</v>
      </c>
      <c r="E610" s="197"/>
    </row>
    <row r="611" ht="20.1" customHeight="1" spans="1:5">
      <c r="A611" s="197" t="s">
        <v>590</v>
      </c>
      <c r="B611" s="159"/>
      <c r="C611" s="159"/>
      <c r="D611" s="157" t="str">
        <f t="shared" si="9"/>
        <v/>
      </c>
      <c r="E611" s="197"/>
    </row>
    <row r="612" ht="20.1" customHeight="1" spans="1:5">
      <c r="A612" s="197" t="s">
        <v>591</v>
      </c>
      <c r="B612" s="159">
        <v>3</v>
      </c>
      <c r="C612" s="159"/>
      <c r="D612" s="157">
        <f t="shared" si="9"/>
        <v>0</v>
      </c>
      <c r="E612" s="197"/>
    </row>
    <row r="613" ht="20.1" customHeight="1" spans="1:5">
      <c r="A613" s="197" t="s">
        <v>592</v>
      </c>
      <c r="B613" s="159"/>
      <c r="C613" s="159"/>
      <c r="D613" s="157" t="str">
        <f t="shared" si="9"/>
        <v/>
      </c>
      <c r="E613" s="197"/>
    </row>
    <row r="614" ht="20.1" customHeight="1" spans="1:5">
      <c r="A614" s="197" t="s">
        <v>593</v>
      </c>
      <c r="B614" s="159"/>
      <c r="C614" s="159"/>
      <c r="D614" s="157" t="str">
        <f t="shared" si="9"/>
        <v/>
      </c>
      <c r="E614" s="197"/>
    </row>
    <row r="615" ht="20.1" customHeight="1" spans="1:5">
      <c r="A615" s="197" t="s">
        <v>594</v>
      </c>
      <c r="B615" s="159">
        <v>2</v>
      </c>
      <c r="C615" s="159"/>
      <c r="D615" s="157">
        <f t="shared" si="9"/>
        <v>0</v>
      </c>
      <c r="E615" s="197"/>
    </row>
    <row r="616" ht="20.1" customHeight="1" spans="1:5">
      <c r="A616" s="197" t="s">
        <v>595</v>
      </c>
      <c r="B616" s="156">
        <f>SUM(B617:B622)</f>
        <v>45</v>
      </c>
      <c r="C616" s="156">
        <f>SUM(C617:C622)</f>
        <v>0</v>
      </c>
      <c r="D616" s="157">
        <f t="shared" si="9"/>
        <v>0</v>
      </c>
      <c r="E616" s="197"/>
    </row>
    <row r="617" ht="20.1" customHeight="1" spans="1:5">
      <c r="A617" s="197" t="s">
        <v>596</v>
      </c>
      <c r="B617" s="159">
        <v>3</v>
      </c>
      <c r="C617" s="159"/>
      <c r="D617" s="157">
        <f t="shared" si="9"/>
        <v>0</v>
      </c>
      <c r="E617" s="197"/>
    </row>
    <row r="618" ht="20.1" customHeight="1" spans="1:5">
      <c r="A618" s="197" t="s">
        <v>597</v>
      </c>
      <c r="B618" s="159">
        <v>42</v>
      </c>
      <c r="C618" s="159"/>
      <c r="D618" s="157">
        <f t="shared" si="9"/>
        <v>0</v>
      </c>
      <c r="E618" s="197"/>
    </row>
    <row r="619" ht="20.1" hidden="1" customHeight="1" spans="1:5">
      <c r="A619" s="197" t="s">
        <v>598</v>
      </c>
      <c r="B619" s="159"/>
      <c r="C619" s="159"/>
      <c r="D619" s="157" t="str">
        <f t="shared" si="9"/>
        <v/>
      </c>
      <c r="E619" s="197"/>
    </row>
    <row r="620" ht="20.1" hidden="1" customHeight="1" spans="1:5">
      <c r="A620" s="197" t="s">
        <v>599</v>
      </c>
      <c r="B620" s="159"/>
      <c r="C620" s="159"/>
      <c r="D620" s="157" t="str">
        <f t="shared" si="9"/>
        <v/>
      </c>
      <c r="E620" s="197"/>
    </row>
    <row r="621" ht="20.1" hidden="1" customHeight="1" spans="1:5">
      <c r="A621" s="197" t="s">
        <v>600</v>
      </c>
      <c r="B621" s="159"/>
      <c r="C621" s="159"/>
      <c r="D621" s="157" t="str">
        <f t="shared" si="9"/>
        <v/>
      </c>
      <c r="E621" s="197"/>
    </row>
    <row r="622" ht="20.1" hidden="1" customHeight="1" spans="1:5">
      <c r="A622" s="197" t="s">
        <v>601</v>
      </c>
      <c r="B622" s="159"/>
      <c r="C622" s="159"/>
      <c r="D622" s="157" t="str">
        <f t="shared" si="9"/>
        <v/>
      </c>
      <c r="E622" s="197"/>
    </row>
    <row r="623" ht="20.1" customHeight="1" spans="1:5">
      <c r="A623" s="197" t="s">
        <v>602</v>
      </c>
      <c r="B623" s="156">
        <f>SUM(B624:B631)</f>
        <v>15</v>
      </c>
      <c r="C623" s="156">
        <f>SUM(C624:C631)</f>
        <v>0</v>
      </c>
      <c r="D623" s="157">
        <f t="shared" si="9"/>
        <v>0</v>
      </c>
      <c r="E623" s="197"/>
    </row>
    <row r="624" ht="20.1" hidden="1" customHeight="1" spans="1:5">
      <c r="A624" s="197" t="s">
        <v>161</v>
      </c>
      <c r="B624" s="159"/>
      <c r="C624" s="159"/>
      <c r="D624" s="157" t="str">
        <f t="shared" si="9"/>
        <v/>
      </c>
      <c r="E624" s="197"/>
    </row>
    <row r="625" ht="20.1" hidden="1" customHeight="1" spans="1:5">
      <c r="A625" s="197" t="s">
        <v>162</v>
      </c>
      <c r="B625" s="159"/>
      <c r="C625" s="159"/>
      <c r="D625" s="157" t="str">
        <f t="shared" si="9"/>
        <v/>
      </c>
      <c r="E625" s="197"/>
    </row>
    <row r="626" ht="20.1" hidden="1" customHeight="1" spans="1:5">
      <c r="A626" s="197" t="s">
        <v>163</v>
      </c>
      <c r="B626" s="159"/>
      <c r="C626" s="159"/>
      <c r="D626" s="157" t="str">
        <f t="shared" si="9"/>
        <v/>
      </c>
      <c r="E626" s="197"/>
    </row>
    <row r="627" ht="20.1" hidden="1" customHeight="1" spans="1:5">
      <c r="A627" s="197" t="s">
        <v>603</v>
      </c>
      <c r="B627" s="159"/>
      <c r="C627" s="159"/>
      <c r="D627" s="157" t="str">
        <f t="shared" si="9"/>
        <v/>
      </c>
      <c r="E627" s="197"/>
    </row>
    <row r="628" ht="20.1" hidden="1" customHeight="1" spans="1:5">
      <c r="A628" s="197" t="s">
        <v>604</v>
      </c>
      <c r="B628" s="159"/>
      <c r="C628" s="159"/>
      <c r="D628" s="157" t="str">
        <f t="shared" si="9"/>
        <v/>
      </c>
      <c r="E628" s="197"/>
    </row>
    <row r="629" ht="20.1" hidden="1" customHeight="1" spans="1:5">
      <c r="A629" s="197" t="s">
        <v>605</v>
      </c>
      <c r="B629" s="159"/>
      <c r="C629" s="159"/>
      <c r="D629" s="157" t="str">
        <f t="shared" si="9"/>
        <v/>
      </c>
      <c r="E629" s="197"/>
    </row>
    <row r="630" s="186" customFormat="1" ht="20.1" customHeight="1" spans="1:5">
      <c r="A630" s="197" t="s">
        <v>606</v>
      </c>
      <c r="B630" s="159">
        <v>12</v>
      </c>
      <c r="C630" s="159"/>
      <c r="D630" s="157">
        <f t="shared" si="9"/>
        <v>0</v>
      </c>
      <c r="E630" s="201"/>
    </row>
    <row r="631" ht="20.1" customHeight="1" spans="1:5">
      <c r="A631" s="197" t="s">
        <v>607</v>
      </c>
      <c r="B631" s="159">
        <v>3</v>
      </c>
      <c r="C631" s="159"/>
      <c r="D631" s="157">
        <f t="shared" si="9"/>
        <v>0</v>
      </c>
      <c r="E631" s="197"/>
    </row>
    <row r="632" ht="20.1" hidden="1" customHeight="1" spans="1:5">
      <c r="A632" s="197" t="s">
        <v>608</v>
      </c>
      <c r="B632" s="156">
        <f>SUM(B633:B636)</f>
        <v>0</v>
      </c>
      <c r="C632" s="156">
        <f>SUM(C633:C636)</f>
        <v>0</v>
      </c>
      <c r="D632" s="157" t="str">
        <f t="shared" si="9"/>
        <v/>
      </c>
      <c r="E632" s="197"/>
    </row>
    <row r="633" ht="20.1" hidden="1" customHeight="1" spans="1:5">
      <c r="A633" s="197" t="s">
        <v>609</v>
      </c>
      <c r="B633" s="159"/>
      <c r="C633" s="159"/>
      <c r="D633" s="157" t="str">
        <f t="shared" si="9"/>
        <v/>
      </c>
      <c r="E633" s="197"/>
    </row>
    <row r="634" ht="20.1" hidden="1" customHeight="1" spans="1:5">
      <c r="A634" s="197" t="s">
        <v>610</v>
      </c>
      <c r="B634" s="159"/>
      <c r="C634" s="159"/>
      <c r="D634" s="157" t="str">
        <f t="shared" si="9"/>
        <v/>
      </c>
      <c r="E634" s="197"/>
    </row>
    <row r="635" ht="20.1" hidden="1" customHeight="1" spans="1:5">
      <c r="A635" s="197" t="s">
        <v>611</v>
      </c>
      <c r="B635" s="159"/>
      <c r="C635" s="159"/>
      <c r="D635" s="157" t="str">
        <f t="shared" si="9"/>
        <v/>
      </c>
      <c r="E635" s="197"/>
    </row>
    <row r="636" ht="20.1" hidden="1" customHeight="1" spans="1:5">
      <c r="A636" s="197" t="s">
        <v>612</v>
      </c>
      <c r="B636" s="159"/>
      <c r="C636" s="159"/>
      <c r="D636" s="157" t="str">
        <f t="shared" si="9"/>
        <v/>
      </c>
      <c r="E636" s="197"/>
    </row>
    <row r="637" ht="20.1" hidden="1" customHeight="1" spans="1:5">
      <c r="A637" s="197" t="s">
        <v>613</v>
      </c>
      <c r="B637" s="156">
        <f>SUM(B638:B641)</f>
        <v>0</v>
      </c>
      <c r="C637" s="156">
        <f>SUM(C638:C641)</f>
        <v>0</v>
      </c>
      <c r="D637" s="157" t="str">
        <f t="shared" si="9"/>
        <v/>
      </c>
      <c r="E637" s="197"/>
    </row>
    <row r="638" ht="20.1" hidden="1" customHeight="1" spans="1:5">
      <c r="A638" s="197" t="s">
        <v>161</v>
      </c>
      <c r="B638" s="159"/>
      <c r="C638" s="159"/>
      <c r="D638" s="157" t="str">
        <f t="shared" si="9"/>
        <v/>
      </c>
      <c r="E638" s="197"/>
    </row>
    <row r="639" ht="20.1" hidden="1" customHeight="1" spans="1:5">
      <c r="A639" s="197" t="s">
        <v>162</v>
      </c>
      <c r="B639" s="159"/>
      <c r="C639" s="159"/>
      <c r="D639" s="157" t="str">
        <f t="shared" si="9"/>
        <v/>
      </c>
      <c r="E639" s="197"/>
    </row>
    <row r="640" ht="20.1" hidden="1" customHeight="1" spans="1:5">
      <c r="A640" s="197" t="s">
        <v>163</v>
      </c>
      <c r="B640" s="159"/>
      <c r="C640" s="159"/>
      <c r="D640" s="157" t="str">
        <f t="shared" si="9"/>
        <v/>
      </c>
      <c r="E640" s="197"/>
    </row>
    <row r="641" ht="20.1" hidden="1" customHeight="1" spans="1:5">
      <c r="A641" s="197" t="s">
        <v>614</v>
      </c>
      <c r="B641" s="159"/>
      <c r="C641" s="159"/>
      <c r="D641" s="157" t="str">
        <f t="shared" si="9"/>
        <v/>
      </c>
      <c r="E641" s="197"/>
    </row>
    <row r="642" ht="20.1" customHeight="1" spans="1:5">
      <c r="A642" s="197" t="s">
        <v>615</v>
      </c>
      <c r="B642" s="156">
        <f>SUM(B643:B644)</f>
        <v>218</v>
      </c>
      <c r="C642" s="156">
        <f>SUM(C643:C644)</f>
        <v>56</v>
      </c>
      <c r="D642" s="157">
        <f t="shared" si="9"/>
        <v>25.7</v>
      </c>
      <c r="E642" s="197"/>
    </row>
    <row r="643" ht="20.1" customHeight="1" spans="1:5">
      <c r="A643" s="197" t="s">
        <v>616</v>
      </c>
      <c r="B643" s="159">
        <v>188</v>
      </c>
      <c r="C643" s="159">
        <v>56</v>
      </c>
      <c r="D643" s="157">
        <f t="shared" si="9"/>
        <v>29.8</v>
      </c>
      <c r="E643" s="197"/>
    </row>
    <row r="644" ht="20.1" customHeight="1" spans="1:5">
      <c r="A644" s="197" t="s">
        <v>617</v>
      </c>
      <c r="B644" s="159">
        <v>30</v>
      </c>
      <c r="C644" s="159"/>
      <c r="D644" s="157">
        <f t="shared" si="9"/>
        <v>0</v>
      </c>
      <c r="E644" s="197"/>
    </row>
    <row r="645" ht="20.1" customHeight="1" spans="1:5">
      <c r="A645" s="197" t="s">
        <v>618</v>
      </c>
      <c r="B645" s="156">
        <f>SUM(B646:B647)</f>
        <v>0</v>
      </c>
      <c r="C645" s="156">
        <f>SUM(C646:C647)</f>
        <v>0</v>
      </c>
      <c r="D645" s="157" t="str">
        <f t="shared" si="9"/>
        <v/>
      </c>
      <c r="E645" s="197"/>
    </row>
    <row r="646" ht="20.1" customHeight="1" spans="1:5">
      <c r="A646" s="197" t="s">
        <v>619</v>
      </c>
      <c r="B646" s="159"/>
      <c r="C646" s="159"/>
      <c r="D646" s="157" t="str">
        <f t="shared" ref="D646:D709" si="10">IF(B646=0,"",ROUND(C646/B646*100,1))</f>
        <v/>
      </c>
      <c r="E646" s="197"/>
    </row>
    <row r="647" ht="20.1" customHeight="1" spans="1:5">
      <c r="A647" s="197" t="s">
        <v>620</v>
      </c>
      <c r="B647" s="159"/>
      <c r="C647" s="159"/>
      <c r="D647" s="157" t="str">
        <f t="shared" si="10"/>
        <v/>
      </c>
      <c r="E647" s="197"/>
    </row>
    <row r="648" s="186" customFormat="1" ht="20.1" customHeight="1" spans="1:5">
      <c r="A648" s="197" t="s">
        <v>621</v>
      </c>
      <c r="B648" s="156">
        <f>SUM(B649:B650)</f>
        <v>0</v>
      </c>
      <c r="C648" s="156">
        <f>SUM(C649:C650)</f>
        <v>0</v>
      </c>
      <c r="D648" s="157" t="str">
        <f t="shared" si="10"/>
        <v/>
      </c>
      <c r="E648" s="201"/>
    </row>
    <row r="649" s="186" customFormat="1" ht="20.1" customHeight="1" spans="1:5">
      <c r="A649" s="197" t="s">
        <v>622</v>
      </c>
      <c r="B649" s="159"/>
      <c r="C649" s="159"/>
      <c r="D649" s="157" t="str">
        <f t="shared" si="10"/>
        <v/>
      </c>
      <c r="E649" s="201"/>
    </row>
    <row r="650" s="186" customFormat="1" ht="20.1" customHeight="1" spans="1:5">
      <c r="A650" s="197" t="s">
        <v>623</v>
      </c>
      <c r="B650" s="159"/>
      <c r="C650" s="159"/>
      <c r="D650" s="157" t="str">
        <f t="shared" si="10"/>
        <v/>
      </c>
      <c r="E650" s="201"/>
    </row>
    <row r="651" ht="20.1" customHeight="1" spans="1:5">
      <c r="A651" s="197" t="s">
        <v>624</v>
      </c>
      <c r="B651" s="156">
        <f>SUM(B652:B653)</f>
        <v>0</v>
      </c>
      <c r="C651" s="156">
        <f>SUM(C652:C653)</f>
        <v>0</v>
      </c>
      <c r="D651" s="157" t="str">
        <f t="shared" si="10"/>
        <v/>
      </c>
      <c r="E651" s="197"/>
    </row>
    <row r="652" ht="20.1" customHeight="1" spans="1:5">
      <c r="A652" s="197" t="s">
        <v>625</v>
      </c>
      <c r="B652" s="159"/>
      <c r="C652" s="159"/>
      <c r="D652" s="157" t="str">
        <f t="shared" si="10"/>
        <v/>
      </c>
      <c r="E652" s="197"/>
    </row>
    <row r="653" ht="20.1" customHeight="1" spans="1:5">
      <c r="A653" s="197" t="s">
        <v>626</v>
      </c>
      <c r="B653" s="159"/>
      <c r="C653" s="159"/>
      <c r="D653" s="157" t="str">
        <f t="shared" si="10"/>
        <v/>
      </c>
      <c r="E653" s="197"/>
    </row>
    <row r="654" ht="20.1" customHeight="1" spans="1:5">
      <c r="A654" s="197" t="s">
        <v>627</v>
      </c>
      <c r="B654" s="156">
        <f>SUM(B655:B656)</f>
        <v>666</v>
      </c>
      <c r="C654" s="156">
        <f>SUM(C655:C656)</f>
        <v>0</v>
      </c>
      <c r="D654" s="157">
        <f t="shared" si="10"/>
        <v>0</v>
      </c>
      <c r="E654" s="197"/>
    </row>
    <row r="655" ht="20.1" customHeight="1" spans="1:5">
      <c r="A655" s="197" t="s">
        <v>628</v>
      </c>
      <c r="B655" s="159"/>
      <c r="C655" s="159"/>
      <c r="D655" s="157" t="str">
        <f t="shared" si="10"/>
        <v/>
      </c>
      <c r="E655" s="197"/>
    </row>
    <row r="656" ht="20.1" customHeight="1" spans="1:5">
      <c r="A656" s="197" t="s">
        <v>629</v>
      </c>
      <c r="B656" s="159">
        <v>666</v>
      </c>
      <c r="C656" s="159"/>
      <c r="D656" s="157">
        <f t="shared" si="10"/>
        <v>0</v>
      </c>
      <c r="E656" s="197"/>
    </row>
    <row r="657" s="186" customFormat="1" ht="20.1" customHeight="1" spans="1:5">
      <c r="A657" s="197" t="s">
        <v>630</v>
      </c>
      <c r="B657" s="156">
        <f>SUM(B658:B660)</f>
        <v>382</v>
      </c>
      <c r="C657" s="156">
        <f>SUM(C658:C660)</f>
        <v>42</v>
      </c>
      <c r="D657" s="157">
        <f t="shared" si="10"/>
        <v>11</v>
      </c>
      <c r="E657" s="201"/>
    </row>
    <row r="658" s="186" customFormat="1" ht="20.1" customHeight="1" spans="1:5">
      <c r="A658" s="197" t="s">
        <v>631</v>
      </c>
      <c r="B658" s="159"/>
      <c r="C658" s="159"/>
      <c r="D658" s="157" t="str">
        <f t="shared" si="10"/>
        <v/>
      </c>
      <c r="E658" s="201"/>
    </row>
    <row r="659" s="186" customFormat="1" ht="20.1" customHeight="1" spans="1:5">
      <c r="A659" s="197" t="s">
        <v>632</v>
      </c>
      <c r="B659" s="159">
        <v>382</v>
      </c>
      <c r="C659" s="159">
        <v>42</v>
      </c>
      <c r="D659" s="157">
        <f t="shared" si="10"/>
        <v>11</v>
      </c>
      <c r="E659" s="201"/>
    </row>
    <row r="660" s="186" customFormat="1" ht="20.1" customHeight="1" spans="1:5">
      <c r="A660" s="197" t="s">
        <v>633</v>
      </c>
      <c r="B660" s="159"/>
      <c r="C660" s="159"/>
      <c r="D660" s="157" t="str">
        <f t="shared" si="10"/>
        <v/>
      </c>
      <c r="E660" s="201"/>
    </row>
    <row r="661" s="186" customFormat="1" ht="20.1" hidden="1" customHeight="1" spans="1:5">
      <c r="A661" s="197" t="s">
        <v>634</v>
      </c>
      <c r="B661" s="156">
        <f>SUM(B662:B665)</f>
        <v>0</v>
      </c>
      <c r="C661" s="156">
        <f>SUM(C662:C665)</f>
        <v>0</v>
      </c>
      <c r="D661" s="157" t="str">
        <f t="shared" si="10"/>
        <v/>
      </c>
      <c r="E661" s="201"/>
    </row>
    <row r="662" s="186" customFormat="1" ht="20.1" hidden="1" customHeight="1" spans="1:5">
      <c r="A662" s="197" t="s">
        <v>635</v>
      </c>
      <c r="B662" s="159"/>
      <c r="C662" s="159"/>
      <c r="D662" s="157" t="str">
        <f t="shared" si="10"/>
        <v/>
      </c>
      <c r="E662" s="201"/>
    </row>
    <row r="663" s="186" customFormat="1" ht="20.1" hidden="1" customHeight="1" spans="1:5">
      <c r="A663" s="197" t="s">
        <v>636</v>
      </c>
      <c r="B663" s="159"/>
      <c r="C663" s="159"/>
      <c r="D663" s="157" t="str">
        <f t="shared" si="10"/>
        <v/>
      </c>
      <c r="E663" s="201"/>
    </row>
    <row r="664" s="186" customFormat="1" ht="20.1" hidden="1" customHeight="1" spans="1:5">
      <c r="A664" s="197" t="s">
        <v>637</v>
      </c>
      <c r="B664" s="159"/>
      <c r="C664" s="159"/>
      <c r="D664" s="157" t="str">
        <f t="shared" si="10"/>
        <v/>
      </c>
      <c r="E664" s="201"/>
    </row>
    <row r="665" s="186" customFormat="1" ht="20.1" hidden="1" customHeight="1" spans="1:5">
      <c r="A665" s="197" t="s">
        <v>638</v>
      </c>
      <c r="B665" s="159"/>
      <c r="C665" s="159"/>
      <c r="D665" s="157" t="str">
        <f t="shared" si="10"/>
        <v/>
      </c>
      <c r="E665" s="201"/>
    </row>
    <row r="666" ht="20.1" customHeight="1" spans="1:5">
      <c r="A666" s="197" t="s">
        <v>639</v>
      </c>
      <c r="B666" s="159">
        <v>17</v>
      </c>
      <c r="C666" s="159"/>
      <c r="D666" s="157">
        <f t="shared" si="10"/>
        <v>0</v>
      </c>
      <c r="E666" s="197"/>
    </row>
    <row r="667" ht="20.1" customHeight="1" spans="1:5">
      <c r="A667" s="197" t="s">
        <v>640</v>
      </c>
      <c r="B667" s="156">
        <f>SUM(B668,B673,B686,B690,B702,B705,B709,B719,B724,B730,B734,B737,)</f>
        <v>1506</v>
      </c>
      <c r="C667" s="156">
        <f>SUM(C668,C673,C686,C690,C702,C705,C709,C719,C724,C730,C734,C737,)</f>
        <v>1262</v>
      </c>
      <c r="D667" s="157">
        <f t="shared" si="10"/>
        <v>83.8</v>
      </c>
      <c r="E667" s="197"/>
    </row>
    <row r="668" ht="20.1" customHeight="1" spans="1:5">
      <c r="A668" s="197" t="s">
        <v>641</v>
      </c>
      <c r="B668" s="156">
        <f>SUM(B669:B672)</f>
        <v>196</v>
      </c>
      <c r="C668" s="156">
        <f>SUM(C669:C672)</f>
        <v>0</v>
      </c>
      <c r="D668" s="157">
        <f t="shared" si="10"/>
        <v>0</v>
      </c>
      <c r="E668" s="197"/>
    </row>
    <row r="669" ht="20.1" customHeight="1" spans="1:5">
      <c r="A669" s="197" t="s">
        <v>161</v>
      </c>
      <c r="B669" s="159">
        <v>196</v>
      </c>
      <c r="C669" s="159"/>
      <c r="D669" s="157">
        <f t="shared" si="10"/>
        <v>0</v>
      </c>
      <c r="E669" s="197"/>
    </row>
    <row r="670" ht="20.1" hidden="1" customHeight="1" spans="1:5">
      <c r="A670" s="197" t="s">
        <v>162</v>
      </c>
      <c r="B670" s="159"/>
      <c r="C670" s="159"/>
      <c r="D670" s="157" t="str">
        <f t="shared" si="10"/>
        <v/>
      </c>
      <c r="E670" s="197"/>
    </row>
    <row r="671" ht="20.1" hidden="1" customHeight="1" spans="1:5">
      <c r="A671" s="197" t="s">
        <v>163</v>
      </c>
      <c r="B671" s="159"/>
      <c r="C671" s="159"/>
      <c r="D671" s="157" t="str">
        <f t="shared" si="10"/>
        <v/>
      </c>
      <c r="E671" s="197"/>
    </row>
    <row r="672" ht="20.1" hidden="1" customHeight="1" spans="1:5">
      <c r="A672" s="197" t="s">
        <v>642</v>
      </c>
      <c r="B672" s="159"/>
      <c r="C672" s="159"/>
      <c r="D672" s="157" t="str">
        <f t="shared" si="10"/>
        <v/>
      </c>
      <c r="E672" s="197"/>
    </row>
    <row r="673" ht="20.1" hidden="1" customHeight="1" spans="1:5">
      <c r="A673" s="197" t="s">
        <v>643</v>
      </c>
      <c r="B673" s="156">
        <f>SUM(B674:B685)</f>
        <v>0</v>
      </c>
      <c r="C673" s="156">
        <f>SUM(C674:C685)</f>
        <v>0</v>
      </c>
      <c r="D673" s="157" t="str">
        <f t="shared" si="10"/>
        <v/>
      </c>
      <c r="E673" s="197"/>
    </row>
    <row r="674" ht="20.1" hidden="1" customHeight="1" spans="1:5">
      <c r="A674" s="197" t="s">
        <v>644</v>
      </c>
      <c r="B674" s="159"/>
      <c r="C674" s="159"/>
      <c r="D674" s="157" t="str">
        <f t="shared" si="10"/>
        <v/>
      </c>
      <c r="E674" s="197"/>
    </row>
    <row r="675" ht="20.1" hidden="1" customHeight="1" spans="1:5">
      <c r="A675" s="197" t="s">
        <v>645</v>
      </c>
      <c r="B675" s="159"/>
      <c r="C675" s="159"/>
      <c r="D675" s="157" t="str">
        <f t="shared" si="10"/>
        <v/>
      </c>
      <c r="E675" s="197"/>
    </row>
    <row r="676" ht="20.1" hidden="1" customHeight="1" spans="1:5">
      <c r="A676" s="197" t="s">
        <v>646</v>
      </c>
      <c r="B676" s="159"/>
      <c r="C676" s="159"/>
      <c r="D676" s="157" t="str">
        <f t="shared" si="10"/>
        <v/>
      </c>
      <c r="E676" s="197"/>
    </row>
    <row r="677" ht="20.1" hidden="1" customHeight="1" spans="1:5">
      <c r="A677" s="197" t="s">
        <v>647</v>
      </c>
      <c r="B677" s="159"/>
      <c r="C677" s="159"/>
      <c r="D677" s="157" t="str">
        <f t="shared" si="10"/>
        <v/>
      </c>
      <c r="E677" s="197"/>
    </row>
    <row r="678" ht="20.1" hidden="1" customHeight="1" spans="1:5">
      <c r="A678" s="197" t="s">
        <v>648</v>
      </c>
      <c r="B678" s="159"/>
      <c r="C678" s="159"/>
      <c r="D678" s="157" t="str">
        <f t="shared" si="10"/>
        <v/>
      </c>
      <c r="E678" s="197"/>
    </row>
    <row r="679" ht="20.1" hidden="1" customHeight="1" spans="1:5">
      <c r="A679" s="197" t="s">
        <v>649</v>
      </c>
      <c r="B679" s="159"/>
      <c r="C679" s="159"/>
      <c r="D679" s="157" t="str">
        <f t="shared" si="10"/>
        <v/>
      </c>
      <c r="E679" s="197"/>
    </row>
    <row r="680" ht="20.1" hidden="1" customHeight="1" spans="1:5">
      <c r="A680" s="197" t="s">
        <v>650</v>
      </c>
      <c r="B680" s="159"/>
      <c r="C680" s="159"/>
      <c r="D680" s="157" t="str">
        <f t="shared" si="10"/>
        <v/>
      </c>
      <c r="E680" s="197"/>
    </row>
    <row r="681" ht="20.1" hidden="1" customHeight="1" spans="1:5">
      <c r="A681" s="197" t="s">
        <v>651</v>
      </c>
      <c r="B681" s="159"/>
      <c r="C681" s="159"/>
      <c r="D681" s="157" t="str">
        <f t="shared" si="10"/>
        <v/>
      </c>
      <c r="E681" s="197"/>
    </row>
    <row r="682" ht="20.1" hidden="1" customHeight="1" spans="1:5">
      <c r="A682" s="197" t="s">
        <v>652</v>
      </c>
      <c r="B682" s="159"/>
      <c r="C682" s="159"/>
      <c r="D682" s="157" t="str">
        <f t="shared" si="10"/>
        <v/>
      </c>
      <c r="E682" s="197"/>
    </row>
    <row r="683" ht="20.1" hidden="1" customHeight="1" spans="1:5">
      <c r="A683" s="197" t="s">
        <v>653</v>
      </c>
      <c r="B683" s="159"/>
      <c r="C683" s="159"/>
      <c r="D683" s="157" t="str">
        <f t="shared" si="10"/>
        <v/>
      </c>
      <c r="E683" s="197"/>
    </row>
    <row r="684" ht="20.1" hidden="1" customHeight="1" spans="1:5">
      <c r="A684" s="197" t="s">
        <v>654</v>
      </c>
      <c r="B684" s="159"/>
      <c r="C684" s="159"/>
      <c r="D684" s="157" t="str">
        <f t="shared" si="10"/>
        <v/>
      </c>
      <c r="E684" s="197"/>
    </row>
    <row r="685" ht="20.1" hidden="1" customHeight="1" spans="1:5">
      <c r="A685" s="197" t="s">
        <v>655</v>
      </c>
      <c r="B685" s="159"/>
      <c r="C685" s="159"/>
      <c r="D685" s="157" t="str">
        <f t="shared" si="10"/>
        <v/>
      </c>
      <c r="E685" s="197"/>
    </row>
    <row r="686" ht="20.1" customHeight="1" spans="1:5">
      <c r="A686" s="197" t="s">
        <v>656</v>
      </c>
      <c r="B686" s="156">
        <f>SUM(B687:B689)</f>
        <v>102</v>
      </c>
      <c r="C686" s="156">
        <f>SUM(C687:C689)</f>
        <v>272</v>
      </c>
      <c r="D686" s="157">
        <f t="shared" si="10"/>
        <v>266.7</v>
      </c>
      <c r="E686" s="197"/>
    </row>
    <row r="687" ht="20.1" customHeight="1" spans="1:5">
      <c r="A687" s="197" t="s">
        <v>657</v>
      </c>
      <c r="B687" s="159">
        <v>20</v>
      </c>
      <c r="C687" s="159">
        <v>217</v>
      </c>
      <c r="D687" s="157">
        <f t="shared" si="10"/>
        <v>1085</v>
      </c>
      <c r="E687" s="197"/>
    </row>
    <row r="688" ht="20.1" customHeight="1" spans="1:5">
      <c r="A688" s="197" t="s">
        <v>658</v>
      </c>
      <c r="B688" s="159"/>
      <c r="C688" s="159"/>
      <c r="D688" s="157" t="str">
        <f t="shared" si="10"/>
        <v/>
      </c>
      <c r="E688" s="197"/>
    </row>
    <row r="689" ht="20.1" customHeight="1" spans="1:5">
      <c r="A689" s="197" t="s">
        <v>659</v>
      </c>
      <c r="B689" s="159">
        <v>82</v>
      </c>
      <c r="C689" s="159">
        <v>55</v>
      </c>
      <c r="D689" s="157">
        <f t="shared" si="10"/>
        <v>67.1</v>
      </c>
      <c r="E689" s="197"/>
    </row>
    <row r="690" ht="20.1" customHeight="1" spans="1:5">
      <c r="A690" s="197" t="s">
        <v>660</v>
      </c>
      <c r="B690" s="156">
        <f>SUM(B691:B701)</f>
        <v>604</v>
      </c>
      <c r="C690" s="156">
        <f>SUM(C691:C701)</f>
        <v>455</v>
      </c>
      <c r="D690" s="157">
        <f t="shared" si="10"/>
        <v>75.3</v>
      </c>
      <c r="E690" s="197"/>
    </row>
    <row r="691" ht="20.25" hidden="1" customHeight="1" spans="1:5">
      <c r="A691" s="197" t="s">
        <v>661</v>
      </c>
      <c r="B691" s="159"/>
      <c r="C691" s="159"/>
      <c r="D691" s="157" t="str">
        <f t="shared" si="10"/>
        <v/>
      </c>
      <c r="E691" s="197"/>
    </row>
    <row r="692" ht="20.1" hidden="1" customHeight="1" spans="1:5">
      <c r="A692" s="197" t="s">
        <v>662</v>
      </c>
      <c r="B692" s="159"/>
      <c r="C692" s="159"/>
      <c r="D692" s="157" t="str">
        <f t="shared" si="10"/>
        <v/>
      </c>
      <c r="E692" s="197"/>
    </row>
    <row r="693" ht="20.1" hidden="1" customHeight="1" spans="1:5">
      <c r="A693" s="197" t="s">
        <v>663</v>
      </c>
      <c r="B693" s="159"/>
      <c r="C693" s="159"/>
      <c r="D693" s="157" t="str">
        <f t="shared" si="10"/>
        <v/>
      </c>
      <c r="E693" s="197"/>
    </row>
    <row r="694" ht="20.1" hidden="1" customHeight="1" spans="1:5">
      <c r="A694" s="197" t="s">
        <v>664</v>
      </c>
      <c r="B694" s="159"/>
      <c r="C694" s="159"/>
      <c r="D694" s="157" t="str">
        <f t="shared" si="10"/>
        <v/>
      </c>
      <c r="E694" s="197"/>
    </row>
    <row r="695" ht="20.1" hidden="1" customHeight="1" spans="1:5">
      <c r="A695" s="197" t="s">
        <v>665</v>
      </c>
      <c r="B695" s="159"/>
      <c r="C695" s="159"/>
      <c r="D695" s="157" t="str">
        <f t="shared" si="10"/>
        <v/>
      </c>
      <c r="E695" s="197"/>
    </row>
    <row r="696" ht="20.1" hidden="1" customHeight="1" spans="1:5">
      <c r="A696" s="197" t="s">
        <v>666</v>
      </c>
      <c r="B696" s="159"/>
      <c r="C696" s="159"/>
      <c r="D696" s="157" t="str">
        <f t="shared" si="10"/>
        <v/>
      </c>
      <c r="E696" s="197"/>
    </row>
    <row r="697" ht="20.1" hidden="1" customHeight="1" spans="1:5">
      <c r="A697" s="197" t="s">
        <v>667</v>
      </c>
      <c r="B697" s="159"/>
      <c r="C697" s="159"/>
      <c r="D697" s="157" t="str">
        <f t="shared" si="10"/>
        <v/>
      </c>
      <c r="E697" s="197"/>
    </row>
    <row r="698" ht="20.1" customHeight="1" spans="1:5">
      <c r="A698" s="197" t="s">
        <v>668</v>
      </c>
      <c r="B698" s="159">
        <v>548</v>
      </c>
      <c r="C698" s="159">
        <v>424</v>
      </c>
      <c r="D698" s="157">
        <f t="shared" si="10"/>
        <v>77.4</v>
      </c>
      <c r="E698" s="197"/>
    </row>
    <row r="699" ht="20.1" customHeight="1" spans="1:5">
      <c r="A699" s="197" t="s">
        <v>669</v>
      </c>
      <c r="B699" s="159">
        <v>21</v>
      </c>
      <c r="C699" s="159"/>
      <c r="D699" s="157">
        <f t="shared" si="10"/>
        <v>0</v>
      </c>
      <c r="E699" s="197"/>
    </row>
    <row r="700" ht="20.1" customHeight="1" spans="1:5">
      <c r="A700" s="197" t="s">
        <v>670</v>
      </c>
      <c r="B700" s="159"/>
      <c r="C700" s="159"/>
      <c r="D700" s="157" t="str">
        <f t="shared" si="10"/>
        <v/>
      </c>
      <c r="E700" s="197"/>
    </row>
    <row r="701" ht="20.1" customHeight="1" spans="1:5">
      <c r="A701" s="197" t="s">
        <v>671</v>
      </c>
      <c r="B701" s="159">
        <v>35</v>
      </c>
      <c r="C701" s="159">
        <v>31</v>
      </c>
      <c r="D701" s="157">
        <f t="shared" si="10"/>
        <v>88.6</v>
      </c>
      <c r="E701" s="197"/>
    </row>
    <row r="702" ht="20.1" customHeight="1" spans="1:5">
      <c r="A702" s="197" t="s">
        <v>672</v>
      </c>
      <c r="B702" s="156">
        <f>SUM(B703:B704)</f>
        <v>5</v>
      </c>
      <c r="C702" s="156">
        <f>SUM(C703:C704)</f>
        <v>0</v>
      </c>
      <c r="D702" s="157">
        <f t="shared" si="10"/>
        <v>0</v>
      </c>
      <c r="E702" s="197"/>
    </row>
    <row r="703" ht="20.1" customHeight="1" spans="1:5">
      <c r="A703" s="197" t="s">
        <v>673</v>
      </c>
      <c r="B703" s="159"/>
      <c r="C703" s="159"/>
      <c r="D703" s="157" t="str">
        <f t="shared" si="10"/>
        <v/>
      </c>
      <c r="E703" s="197"/>
    </row>
    <row r="704" ht="20.1" customHeight="1" spans="1:5">
      <c r="A704" s="197" t="s">
        <v>674</v>
      </c>
      <c r="B704" s="159">
        <v>5</v>
      </c>
      <c r="C704" s="159"/>
      <c r="D704" s="157">
        <f t="shared" si="10"/>
        <v>0</v>
      </c>
      <c r="E704" s="197"/>
    </row>
    <row r="705" ht="20.1" customHeight="1" spans="1:5">
      <c r="A705" s="197" t="s">
        <v>675</v>
      </c>
      <c r="B705" s="156">
        <f>SUM(B706:B708)</f>
        <v>278</v>
      </c>
      <c r="C705" s="156">
        <f>SUM(C706:C708)</f>
        <v>288</v>
      </c>
      <c r="D705" s="157">
        <f t="shared" si="10"/>
        <v>103.6</v>
      </c>
      <c r="E705" s="197"/>
    </row>
    <row r="706" ht="20.1" customHeight="1" spans="1:5">
      <c r="A706" s="197" t="s">
        <v>676</v>
      </c>
      <c r="B706" s="159"/>
      <c r="C706" s="159">
        <v>93</v>
      </c>
      <c r="D706" s="157" t="str">
        <f t="shared" si="10"/>
        <v/>
      </c>
      <c r="E706" s="197"/>
    </row>
    <row r="707" ht="20.1" customHeight="1" spans="1:5">
      <c r="A707" s="197" t="s">
        <v>677</v>
      </c>
      <c r="B707" s="159">
        <v>278</v>
      </c>
      <c r="C707" s="159">
        <v>167</v>
      </c>
      <c r="D707" s="157">
        <f t="shared" si="10"/>
        <v>60.1</v>
      </c>
      <c r="E707" s="197"/>
    </row>
    <row r="708" ht="20.1" customHeight="1" spans="1:5">
      <c r="A708" s="197" t="s">
        <v>678</v>
      </c>
      <c r="B708" s="159"/>
      <c r="C708" s="159">
        <v>28</v>
      </c>
      <c r="D708" s="157" t="str">
        <f t="shared" si="10"/>
        <v/>
      </c>
      <c r="E708" s="197"/>
    </row>
    <row r="709" ht="20.1" hidden="1" customHeight="1" spans="1:5">
      <c r="A709" s="197" t="s">
        <v>679</v>
      </c>
      <c r="B709" s="156">
        <f>SUM(B710:B718)</f>
        <v>0</v>
      </c>
      <c r="C709" s="156">
        <f>SUM(C710:C718)</f>
        <v>0</v>
      </c>
      <c r="D709" s="157" t="str">
        <f t="shared" si="10"/>
        <v/>
      </c>
      <c r="E709" s="197"/>
    </row>
    <row r="710" ht="20.1" hidden="1" customHeight="1" spans="1:5">
      <c r="A710" s="197" t="s">
        <v>161</v>
      </c>
      <c r="B710" s="159"/>
      <c r="C710" s="159"/>
      <c r="D710" s="157" t="str">
        <f t="shared" ref="D710:D774" si="11">IF(B710=0,"",ROUND(C710/B710*100,1))</f>
        <v/>
      </c>
      <c r="E710" s="197"/>
    </row>
    <row r="711" ht="20.1" hidden="1" customHeight="1" spans="1:5">
      <c r="A711" s="197" t="s">
        <v>162</v>
      </c>
      <c r="B711" s="159"/>
      <c r="C711" s="159"/>
      <c r="D711" s="157" t="str">
        <f t="shared" si="11"/>
        <v/>
      </c>
      <c r="E711" s="197"/>
    </row>
    <row r="712" ht="20.1" hidden="1" customHeight="1" spans="1:5">
      <c r="A712" s="197" t="s">
        <v>163</v>
      </c>
      <c r="B712" s="159"/>
      <c r="C712" s="159"/>
      <c r="D712" s="157" t="str">
        <f t="shared" si="11"/>
        <v/>
      </c>
      <c r="E712" s="197"/>
    </row>
    <row r="713" ht="20.1" hidden="1" customHeight="1" spans="1:5">
      <c r="A713" s="197" t="s">
        <v>680</v>
      </c>
      <c r="B713" s="159"/>
      <c r="C713" s="159"/>
      <c r="D713" s="157" t="str">
        <f t="shared" si="11"/>
        <v/>
      </c>
      <c r="E713" s="197"/>
    </row>
    <row r="714" ht="20.1" hidden="1" customHeight="1" spans="1:5">
      <c r="A714" s="197" t="s">
        <v>681</v>
      </c>
      <c r="B714" s="159"/>
      <c r="C714" s="159"/>
      <c r="D714" s="157" t="str">
        <f t="shared" si="11"/>
        <v/>
      </c>
      <c r="E714" s="197"/>
    </row>
    <row r="715" ht="20.1" hidden="1" customHeight="1" spans="1:5">
      <c r="A715" s="197" t="s">
        <v>682</v>
      </c>
      <c r="B715" s="159"/>
      <c r="C715" s="159"/>
      <c r="D715" s="157" t="str">
        <f t="shared" si="11"/>
        <v/>
      </c>
      <c r="E715" s="197"/>
    </row>
    <row r="716" ht="20.1" hidden="1" customHeight="1" spans="1:5">
      <c r="A716" s="197" t="s">
        <v>683</v>
      </c>
      <c r="B716" s="159"/>
      <c r="C716" s="159"/>
      <c r="D716" s="157" t="str">
        <f t="shared" si="11"/>
        <v/>
      </c>
      <c r="E716" s="197"/>
    </row>
    <row r="717" ht="20.1" hidden="1" customHeight="1" spans="1:5">
      <c r="A717" s="197" t="s">
        <v>170</v>
      </c>
      <c r="B717" s="159"/>
      <c r="C717" s="159"/>
      <c r="D717" s="157" t="str">
        <f t="shared" si="11"/>
        <v/>
      </c>
      <c r="E717" s="197"/>
    </row>
    <row r="718" ht="20.1" hidden="1" customHeight="1" spans="1:5">
      <c r="A718" s="197" t="s">
        <v>684</v>
      </c>
      <c r="B718" s="159"/>
      <c r="C718" s="159"/>
      <c r="D718" s="157" t="str">
        <f t="shared" si="11"/>
        <v/>
      </c>
      <c r="E718" s="197"/>
    </row>
    <row r="719" s="186" customFormat="1" ht="20.1" hidden="1" customHeight="1" spans="1:5">
      <c r="A719" s="197" t="s">
        <v>685</v>
      </c>
      <c r="B719" s="156">
        <f>SUM(B720:B723)</f>
        <v>0</v>
      </c>
      <c r="C719" s="156">
        <f>SUM(C720:C723)</f>
        <v>0</v>
      </c>
      <c r="D719" s="157" t="str">
        <f t="shared" si="11"/>
        <v/>
      </c>
      <c r="E719" s="201"/>
    </row>
    <row r="720" s="186" customFormat="1" ht="20.1" hidden="1" customHeight="1" spans="1:5">
      <c r="A720" s="197" t="s">
        <v>686</v>
      </c>
      <c r="B720" s="159"/>
      <c r="C720" s="159"/>
      <c r="D720" s="157" t="str">
        <f t="shared" si="11"/>
        <v/>
      </c>
      <c r="E720" s="201"/>
    </row>
    <row r="721" s="186" customFormat="1" ht="20.1" hidden="1" customHeight="1" spans="1:5">
      <c r="A721" s="197" t="s">
        <v>687</v>
      </c>
      <c r="B721" s="159"/>
      <c r="C721" s="159"/>
      <c r="D721" s="157" t="str">
        <f t="shared" si="11"/>
        <v/>
      </c>
      <c r="E721" s="201"/>
    </row>
    <row r="722" s="186" customFormat="1" ht="20.1" hidden="1" customHeight="1" spans="1:5">
      <c r="A722" s="197" t="s">
        <v>688</v>
      </c>
      <c r="B722" s="159"/>
      <c r="C722" s="159"/>
      <c r="D722" s="157" t="str">
        <f t="shared" si="11"/>
        <v/>
      </c>
      <c r="E722" s="201"/>
    </row>
    <row r="723" s="186" customFormat="1" ht="20.1" hidden="1" customHeight="1" spans="1:5">
      <c r="A723" s="197" t="s">
        <v>689</v>
      </c>
      <c r="B723" s="159"/>
      <c r="C723" s="159"/>
      <c r="D723" s="157" t="str">
        <f t="shared" si="11"/>
        <v/>
      </c>
      <c r="E723" s="201"/>
    </row>
    <row r="724" s="186" customFormat="1" ht="20.1" customHeight="1" spans="1:5">
      <c r="A724" s="197" t="s">
        <v>690</v>
      </c>
      <c r="B724" s="156">
        <f>SUM(B725:B729)</f>
        <v>246</v>
      </c>
      <c r="C724" s="156">
        <f>SUM(C725:C729)</f>
        <v>247</v>
      </c>
      <c r="D724" s="157">
        <f t="shared" si="11"/>
        <v>100.4</v>
      </c>
      <c r="E724" s="201"/>
    </row>
    <row r="725" s="186" customFormat="1" ht="20.1" customHeight="1" spans="1:5">
      <c r="A725" s="197" t="s">
        <v>691</v>
      </c>
      <c r="B725" s="159"/>
      <c r="C725" s="159"/>
      <c r="D725" s="157" t="str">
        <f t="shared" si="11"/>
        <v/>
      </c>
      <c r="E725" s="201"/>
    </row>
    <row r="726" s="186" customFormat="1" ht="20.1" customHeight="1" spans="1:5">
      <c r="A726" s="197" t="s">
        <v>692</v>
      </c>
      <c r="B726" s="159">
        <v>221</v>
      </c>
      <c r="C726" s="159">
        <v>246</v>
      </c>
      <c r="D726" s="157">
        <f t="shared" si="11"/>
        <v>111.3</v>
      </c>
      <c r="E726" s="201"/>
    </row>
    <row r="727" s="186" customFormat="1" ht="20.1" customHeight="1" spans="1:5">
      <c r="A727" s="197" t="s">
        <v>693</v>
      </c>
      <c r="B727" s="159"/>
      <c r="C727" s="159"/>
      <c r="D727" s="157" t="str">
        <f t="shared" si="11"/>
        <v/>
      </c>
      <c r="E727" s="201"/>
    </row>
    <row r="728" s="186" customFormat="1" ht="20.1" customHeight="1" spans="1:5">
      <c r="A728" s="197" t="s">
        <v>694</v>
      </c>
      <c r="B728" s="159">
        <v>25</v>
      </c>
      <c r="C728" s="159">
        <v>1</v>
      </c>
      <c r="D728" s="157">
        <f t="shared" si="11"/>
        <v>4</v>
      </c>
      <c r="E728" s="201"/>
    </row>
    <row r="729" s="186" customFormat="1" ht="20.1" customHeight="1" spans="1:5">
      <c r="A729" s="197" t="s">
        <v>695</v>
      </c>
      <c r="B729" s="159"/>
      <c r="C729" s="159"/>
      <c r="D729" s="157" t="str">
        <f t="shared" si="11"/>
        <v/>
      </c>
      <c r="E729" s="201"/>
    </row>
    <row r="730" s="186" customFormat="1" ht="20.1" customHeight="1" spans="1:5">
      <c r="A730" s="197" t="s">
        <v>696</v>
      </c>
      <c r="B730" s="156">
        <f>SUM(B731:B733)</f>
        <v>23</v>
      </c>
      <c r="C730" s="156">
        <f>SUM(C731:C733)</f>
        <v>0</v>
      </c>
      <c r="D730" s="157">
        <f t="shared" si="11"/>
        <v>0</v>
      </c>
      <c r="E730" s="201"/>
    </row>
    <row r="731" s="186" customFormat="1" ht="20.1" customHeight="1" spans="1:5">
      <c r="A731" s="197" t="s">
        <v>697</v>
      </c>
      <c r="B731" s="159">
        <v>23</v>
      </c>
      <c r="C731" s="159"/>
      <c r="D731" s="157">
        <f t="shared" si="11"/>
        <v>0</v>
      </c>
      <c r="E731" s="201"/>
    </row>
    <row r="732" s="186" customFormat="1" ht="20.1" customHeight="1" spans="1:5">
      <c r="A732" s="197" t="s">
        <v>698</v>
      </c>
      <c r="B732" s="159"/>
      <c r="C732" s="159"/>
      <c r="D732" s="157" t="str">
        <f t="shared" si="11"/>
        <v/>
      </c>
      <c r="E732" s="201"/>
    </row>
    <row r="733" s="186" customFormat="1" ht="20.1" customHeight="1" spans="1:5">
      <c r="A733" s="197" t="s">
        <v>699</v>
      </c>
      <c r="B733" s="159"/>
      <c r="C733" s="159"/>
      <c r="D733" s="157" t="str">
        <f t="shared" si="11"/>
        <v/>
      </c>
      <c r="E733" s="201"/>
    </row>
    <row r="734" s="186" customFormat="1" ht="20.1" customHeight="1" spans="1:5">
      <c r="A734" s="197" t="s">
        <v>700</v>
      </c>
      <c r="B734" s="156">
        <f>SUM(B735:B736)</f>
        <v>2</v>
      </c>
      <c r="C734" s="156">
        <f>SUM(C735:C736)</f>
        <v>0</v>
      </c>
      <c r="D734" s="157">
        <f t="shared" si="11"/>
        <v>0</v>
      </c>
      <c r="E734" s="201"/>
    </row>
    <row r="735" s="186" customFormat="1" ht="20.1" customHeight="1" spans="1:5">
      <c r="A735" s="197" t="s">
        <v>701</v>
      </c>
      <c r="B735" s="159">
        <v>2</v>
      </c>
      <c r="C735" s="159"/>
      <c r="D735" s="157">
        <f t="shared" si="11"/>
        <v>0</v>
      </c>
      <c r="E735" s="201"/>
    </row>
    <row r="736" s="186" customFormat="1" ht="20.1" customHeight="1" spans="1:5">
      <c r="A736" s="197" t="s">
        <v>702</v>
      </c>
      <c r="B736" s="159"/>
      <c r="C736" s="159"/>
      <c r="D736" s="157" t="str">
        <f t="shared" si="11"/>
        <v/>
      </c>
      <c r="E736" s="201"/>
    </row>
    <row r="737" ht="20.1" customHeight="1" spans="1:5">
      <c r="A737" s="197" t="s">
        <v>703</v>
      </c>
      <c r="B737" s="159">
        <v>50</v>
      </c>
      <c r="C737" s="159"/>
      <c r="D737" s="157">
        <f t="shared" si="11"/>
        <v>0</v>
      </c>
      <c r="E737" s="197"/>
    </row>
    <row r="738" ht="20.1" customHeight="1" spans="1:5">
      <c r="A738" s="197" t="s">
        <v>704</v>
      </c>
      <c r="B738" s="156">
        <f>SUM(B739,B748,B752,B760,B766,B773,B779,B782,B785,B786,B787,B793,B794,B795,B810,)</f>
        <v>2643</v>
      </c>
      <c r="C738" s="156">
        <f>SUM(C739,C748,C752,C760,C766,C773,C779,C782,C785,C786,C787,C793,C794,C795,C810,)</f>
        <v>150</v>
      </c>
      <c r="D738" s="157">
        <f t="shared" si="11"/>
        <v>5.7</v>
      </c>
      <c r="E738" s="197"/>
    </row>
    <row r="739" ht="20.1" customHeight="1" spans="1:5">
      <c r="A739" s="197" t="s">
        <v>705</v>
      </c>
      <c r="B739" s="156">
        <f>SUM(B740:B747)</f>
        <v>0</v>
      </c>
      <c r="C739" s="156">
        <f>SUM(C740:C747)</f>
        <v>0</v>
      </c>
      <c r="D739" s="157" t="str">
        <f t="shared" si="11"/>
        <v/>
      </c>
      <c r="E739" s="197"/>
    </row>
    <row r="740" ht="20.1" hidden="1" customHeight="1" spans="1:5">
      <c r="A740" s="197" t="s">
        <v>161</v>
      </c>
      <c r="B740" s="159"/>
      <c r="C740" s="159"/>
      <c r="D740" s="157" t="str">
        <f t="shared" si="11"/>
        <v/>
      </c>
      <c r="E740" s="197"/>
    </row>
    <row r="741" ht="20.1" hidden="1" customHeight="1" spans="1:5">
      <c r="A741" s="197" t="s">
        <v>162</v>
      </c>
      <c r="B741" s="159"/>
      <c r="C741" s="159"/>
      <c r="D741" s="157" t="str">
        <f t="shared" si="11"/>
        <v/>
      </c>
      <c r="E741" s="197"/>
    </row>
    <row r="742" ht="20.1" hidden="1" customHeight="1" spans="1:5">
      <c r="A742" s="197" t="s">
        <v>163</v>
      </c>
      <c r="B742" s="159"/>
      <c r="C742" s="159"/>
      <c r="D742" s="157" t="str">
        <f t="shared" si="11"/>
        <v/>
      </c>
      <c r="E742" s="197"/>
    </row>
    <row r="743" ht="20.1" hidden="1" customHeight="1" spans="1:5">
      <c r="A743" s="197" t="s">
        <v>706</v>
      </c>
      <c r="B743" s="159"/>
      <c r="C743" s="159"/>
      <c r="D743" s="157" t="str">
        <f t="shared" si="11"/>
        <v/>
      </c>
      <c r="E743" s="197"/>
    </row>
    <row r="744" ht="20.1" hidden="1" customHeight="1" spans="1:5">
      <c r="A744" s="197" t="s">
        <v>707</v>
      </c>
      <c r="B744" s="159"/>
      <c r="C744" s="159"/>
      <c r="D744" s="157" t="str">
        <f t="shared" si="11"/>
        <v/>
      </c>
      <c r="E744" s="197"/>
    </row>
    <row r="745" ht="20.1" hidden="1" customHeight="1" spans="1:5">
      <c r="A745" s="197" t="s">
        <v>708</v>
      </c>
      <c r="B745" s="159"/>
      <c r="C745" s="159"/>
      <c r="D745" s="157" t="str">
        <f t="shared" si="11"/>
        <v/>
      </c>
      <c r="E745" s="197"/>
    </row>
    <row r="746" ht="20.1" hidden="1" customHeight="1" spans="1:5">
      <c r="A746" s="197" t="s">
        <v>709</v>
      </c>
      <c r="B746" s="159"/>
      <c r="C746" s="159"/>
      <c r="D746" s="157" t="str">
        <f t="shared" si="11"/>
        <v/>
      </c>
      <c r="E746" s="197"/>
    </row>
    <row r="747" ht="20.1" hidden="1" customHeight="1" spans="1:5">
      <c r="A747" s="197" t="s">
        <v>710</v>
      </c>
      <c r="B747" s="159"/>
      <c r="C747" s="159"/>
      <c r="D747" s="157" t="str">
        <f t="shared" si="11"/>
        <v/>
      </c>
      <c r="E747" s="197"/>
    </row>
    <row r="748" ht="20.1" hidden="1" customHeight="1" spans="1:5">
      <c r="A748" s="197" t="s">
        <v>711</v>
      </c>
      <c r="B748" s="156">
        <f>SUM(B749:B751)</f>
        <v>0</v>
      </c>
      <c r="C748" s="156">
        <f>SUM(C749:C751)</f>
        <v>0</v>
      </c>
      <c r="D748" s="157" t="str">
        <f t="shared" si="11"/>
        <v/>
      </c>
      <c r="E748" s="197"/>
    </row>
    <row r="749" ht="20.1" hidden="1" customHeight="1" spans="1:5">
      <c r="A749" s="197" t="s">
        <v>712</v>
      </c>
      <c r="B749" s="159"/>
      <c r="C749" s="159"/>
      <c r="D749" s="157" t="str">
        <f t="shared" si="11"/>
        <v/>
      </c>
      <c r="E749" s="197"/>
    </row>
    <row r="750" ht="20.1" hidden="1" customHeight="1" spans="1:5">
      <c r="A750" s="197" t="s">
        <v>713</v>
      </c>
      <c r="B750" s="159"/>
      <c r="C750" s="159"/>
      <c r="D750" s="157" t="str">
        <f t="shared" si="11"/>
        <v/>
      </c>
      <c r="E750" s="197"/>
    </row>
    <row r="751" ht="20.1" hidden="1" customHeight="1" spans="1:5">
      <c r="A751" s="197" t="s">
        <v>714</v>
      </c>
      <c r="B751" s="159"/>
      <c r="C751" s="159"/>
      <c r="D751" s="157" t="str">
        <f t="shared" si="11"/>
        <v/>
      </c>
      <c r="E751" s="197"/>
    </row>
    <row r="752" ht="20.1" customHeight="1" spans="1:5">
      <c r="A752" s="197" t="s">
        <v>715</v>
      </c>
      <c r="B752" s="156">
        <f>SUM(B753:B759)</f>
        <v>2583</v>
      </c>
      <c r="C752" s="156">
        <f>SUM(C753:C759)</f>
        <v>150</v>
      </c>
      <c r="D752" s="157">
        <f t="shared" si="11"/>
        <v>5.8</v>
      </c>
      <c r="E752" s="197"/>
    </row>
    <row r="753" ht="20.1" customHeight="1" spans="1:5">
      <c r="A753" s="197" t="s">
        <v>716</v>
      </c>
      <c r="B753" s="159">
        <v>166</v>
      </c>
      <c r="C753" s="159">
        <v>150</v>
      </c>
      <c r="D753" s="157">
        <f t="shared" si="11"/>
        <v>90.4</v>
      </c>
      <c r="E753" s="197"/>
    </row>
    <row r="754" ht="20.1" customHeight="1" spans="1:5">
      <c r="A754" s="197" t="s">
        <v>717</v>
      </c>
      <c r="B754" s="159">
        <v>2417</v>
      </c>
      <c r="C754" s="159"/>
      <c r="D754" s="157">
        <f t="shared" si="11"/>
        <v>0</v>
      </c>
      <c r="E754" s="197"/>
    </row>
    <row r="755" ht="20.1" hidden="1" customHeight="1" spans="1:5">
      <c r="A755" s="197" t="s">
        <v>718</v>
      </c>
      <c r="B755" s="159"/>
      <c r="C755" s="159"/>
      <c r="D755" s="157" t="str">
        <f t="shared" si="11"/>
        <v/>
      </c>
      <c r="E755" s="197"/>
    </row>
    <row r="756" ht="20.1" hidden="1" customHeight="1" spans="1:5">
      <c r="A756" s="197" t="s">
        <v>719</v>
      </c>
      <c r="B756" s="159"/>
      <c r="C756" s="159"/>
      <c r="D756" s="157" t="str">
        <f t="shared" si="11"/>
        <v/>
      </c>
      <c r="E756" s="197"/>
    </row>
    <row r="757" ht="20.1" hidden="1" customHeight="1" spans="1:5">
      <c r="A757" s="197" t="s">
        <v>720</v>
      </c>
      <c r="B757" s="159"/>
      <c r="C757" s="159"/>
      <c r="D757" s="157" t="str">
        <f t="shared" si="11"/>
        <v/>
      </c>
      <c r="E757" s="197"/>
    </row>
    <row r="758" ht="20.1" hidden="1" customHeight="1" spans="1:5">
      <c r="A758" s="197" t="s">
        <v>721</v>
      </c>
      <c r="B758" s="159"/>
      <c r="C758" s="159"/>
      <c r="D758" s="157" t="str">
        <f t="shared" si="11"/>
        <v/>
      </c>
      <c r="E758" s="197"/>
    </row>
    <row r="759" ht="20.1" hidden="1" customHeight="1" spans="1:5">
      <c r="A759" s="197" t="s">
        <v>722</v>
      </c>
      <c r="B759" s="159"/>
      <c r="C759" s="159"/>
      <c r="D759" s="157" t="str">
        <f t="shared" si="11"/>
        <v/>
      </c>
      <c r="E759" s="197"/>
    </row>
    <row r="760" ht="20.1" customHeight="1" spans="1:5">
      <c r="A760" s="197" t="s">
        <v>723</v>
      </c>
      <c r="B760" s="156">
        <f>SUM(B761:B765)</f>
        <v>60</v>
      </c>
      <c r="C760" s="156">
        <f>SUM(C761:C765)</f>
        <v>0</v>
      </c>
      <c r="D760" s="157">
        <f t="shared" si="11"/>
        <v>0</v>
      </c>
      <c r="E760" s="197"/>
    </row>
    <row r="761" ht="20.1" customHeight="1" spans="1:5">
      <c r="A761" s="197" t="s">
        <v>724</v>
      </c>
      <c r="B761" s="159"/>
      <c r="C761" s="159"/>
      <c r="D761" s="157" t="str">
        <f t="shared" si="11"/>
        <v/>
      </c>
      <c r="E761" s="197"/>
    </row>
    <row r="762" ht="20.1" customHeight="1" spans="1:5">
      <c r="A762" s="197" t="s">
        <v>725</v>
      </c>
      <c r="B762" s="159">
        <v>60</v>
      </c>
      <c r="C762" s="159"/>
      <c r="D762" s="157">
        <f t="shared" si="11"/>
        <v>0</v>
      </c>
      <c r="E762" s="197"/>
    </row>
    <row r="763" ht="20.1" hidden="1" customHeight="1" spans="1:5">
      <c r="A763" s="197" t="s">
        <v>726</v>
      </c>
      <c r="B763" s="159"/>
      <c r="C763" s="159"/>
      <c r="D763" s="157" t="str">
        <f t="shared" si="11"/>
        <v/>
      </c>
      <c r="E763" s="197"/>
    </row>
    <row r="764" ht="20.1" hidden="1" customHeight="1" spans="1:5">
      <c r="A764" s="197" t="s">
        <v>727</v>
      </c>
      <c r="B764" s="159"/>
      <c r="C764" s="159"/>
      <c r="D764" s="157" t="str">
        <f t="shared" si="11"/>
        <v/>
      </c>
      <c r="E764" s="197"/>
    </row>
    <row r="765" ht="20.1" hidden="1" customHeight="1" spans="1:5">
      <c r="A765" s="197" t="s">
        <v>728</v>
      </c>
      <c r="B765" s="159"/>
      <c r="C765" s="159"/>
      <c r="D765" s="157" t="str">
        <f t="shared" si="11"/>
        <v/>
      </c>
      <c r="E765" s="197"/>
    </row>
    <row r="766" ht="20.1" hidden="1" customHeight="1" spans="1:5">
      <c r="A766" s="197" t="s">
        <v>729</v>
      </c>
      <c r="B766" s="156">
        <f>SUM(B767:B772)</f>
        <v>0</v>
      </c>
      <c r="C766" s="156">
        <f>SUM(C767:C772)</f>
        <v>0</v>
      </c>
      <c r="D766" s="157" t="str">
        <f t="shared" si="11"/>
        <v/>
      </c>
      <c r="E766" s="197"/>
    </row>
    <row r="767" ht="20.1" hidden="1" customHeight="1" spans="1:5">
      <c r="A767" s="197" t="s">
        <v>730</v>
      </c>
      <c r="B767" s="159"/>
      <c r="C767" s="159"/>
      <c r="D767" s="157" t="str">
        <f t="shared" si="11"/>
        <v/>
      </c>
      <c r="E767" s="197"/>
    </row>
    <row r="768" ht="20.1" hidden="1" customHeight="1" spans="1:5">
      <c r="A768" s="197" t="s">
        <v>731</v>
      </c>
      <c r="B768" s="159"/>
      <c r="C768" s="159"/>
      <c r="D768" s="157" t="str">
        <f t="shared" si="11"/>
        <v/>
      </c>
      <c r="E768" s="197"/>
    </row>
    <row r="769" ht="20.1" hidden="1" customHeight="1" spans="1:5">
      <c r="A769" s="197" t="s">
        <v>732</v>
      </c>
      <c r="B769" s="159"/>
      <c r="C769" s="159"/>
      <c r="D769" s="157" t="str">
        <f t="shared" si="11"/>
        <v/>
      </c>
      <c r="E769" s="197"/>
    </row>
    <row r="770" ht="20.1" hidden="1" customHeight="1" spans="1:5">
      <c r="A770" s="197" t="s">
        <v>733</v>
      </c>
      <c r="B770" s="159"/>
      <c r="C770" s="159"/>
      <c r="D770" s="157" t="str">
        <f t="shared" si="11"/>
        <v/>
      </c>
      <c r="E770" s="197"/>
    </row>
    <row r="771" ht="20.1" hidden="1" customHeight="1" spans="1:5">
      <c r="A771" s="197" t="s">
        <v>734</v>
      </c>
      <c r="B771" s="159"/>
      <c r="C771" s="159"/>
      <c r="D771" s="157" t="str">
        <f t="shared" si="11"/>
        <v/>
      </c>
      <c r="E771" s="197"/>
    </row>
    <row r="772" ht="20.1" hidden="1" customHeight="1" spans="1:5">
      <c r="A772" s="197" t="s">
        <v>735</v>
      </c>
      <c r="B772" s="159"/>
      <c r="C772" s="159"/>
      <c r="D772" s="157" t="str">
        <f t="shared" si="11"/>
        <v/>
      </c>
      <c r="E772" s="197"/>
    </row>
    <row r="773" ht="20.1" hidden="1" customHeight="1" spans="1:5">
      <c r="A773" s="197" t="s">
        <v>736</v>
      </c>
      <c r="B773" s="156">
        <f>SUM(B774:B778)</f>
        <v>0</v>
      </c>
      <c r="C773" s="156">
        <f>SUM(C774:C778)</f>
        <v>0</v>
      </c>
      <c r="D773" s="157" t="str">
        <f t="shared" si="11"/>
        <v/>
      </c>
      <c r="E773" s="197"/>
    </row>
    <row r="774" ht="20.1" hidden="1" customHeight="1" spans="1:5">
      <c r="A774" s="197" t="s">
        <v>737</v>
      </c>
      <c r="B774" s="159"/>
      <c r="C774" s="159"/>
      <c r="D774" s="157" t="str">
        <f t="shared" si="11"/>
        <v/>
      </c>
      <c r="E774" s="197"/>
    </row>
    <row r="775" ht="20.1" hidden="1" customHeight="1" spans="1:5">
      <c r="A775" s="197" t="s">
        <v>738</v>
      </c>
      <c r="B775" s="159"/>
      <c r="C775" s="159"/>
      <c r="D775" s="157" t="str">
        <f t="shared" ref="D775:D838" si="12">IF(B775=0,"",ROUND(C775/B775*100,1))</f>
        <v/>
      </c>
      <c r="E775" s="197"/>
    </row>
    <row r="776" ht="20.1" hidden="1" customHeight="1" spans="1:5">
      <c r="A776" s="197" t="s">
        <v>739</v>
      </c>
      <c r="B776" s="159"/>
      <c r="C776" s="159"/>
      <c r="D776" s="157" t="str">
        <f t="shared" si="12"/>
        <v/>
      </c>
      <c r="E776" s="197"/>
    </row>
    <row r="777" ht="20.1" hidden="1" customHeight="1" spans="1:5">
      <c r="A777" s="197" t="s">
        <v>740</v>
      </c>
      <c r="B777" s="159"/>
      <c r="C777" s="159"/>
      <c r="D777" s="157" t="str">
        <f t="shared" si="12"/>
        <v/>
      </c>
      <c r="E777" s="197"/>
    </row>
    <row r="778" ht="20.1" hidden="1" customHeight="1" spans="1:5">
      <c r="A778" s="197" t="s">
        <v>741</v>
      </c>
      <c r="B778" s="159"/>
      <c r="C778" s="159"/>
      <c r="D778" s="157" t="str">
        <f t="shared" si="12"/>
        <v/>
      </c>
      <c r="E778" s="197"/>
    </row>
    <row r="779" ht="20.1" hidden="1" customHeight="1" spans="1:5">
      <c r="A779" s="197" t="s">
        <v>742</v>
      </c>
      <c r="B779" s="156">
        <f>SUM(B780:B781)</f>
        <v>0</v>
      </c>
      <c r="C779" s="156">
        <f>SUM(C780:C781)</f>
        <v>0</v>
      </c>
      <c r="D779" s="157" t="str">
        <f t="shared" si="12"/>
        <v/>
      </c>
      <c r="E779" s="197"/>
    </row>
    <row r="780" ht="20.1" hidden="1" customHeight="1" spans="1:5">
      <c r="A780" s="197" t="s">
        <v>743</v>
      </c>
      <c r="B780" s="159"/>
      <c r="C780" s="159"/>
      <c r="D780" s="157" t="str">
        <f t="shared" si="12"/>
        <v/>
      </c>
      <c r="E780" s="197"/>
    </row>
    <row r="781" ht="20.1" hidden="1" customHeight="1" spans="1:5">
      <c r="A781" s="197" t="s">
        <v>744</v>
      </c>
      <c r="B781" s="159"/>
      <c r="C781" s="159"/>
      <c r="D781" s="157" t="str">
        <f t="shared" si="12"/>
        <v/>
      </c>
      <c r="E781" s="197"/>
    </row>
    <row r="782" ht="20.1" hidden="1" customHeight="1" spans="1:5">
      <c r="A782" s="197" t="s">
        <v>745</v>
      </c>
      <c r="B782" s="156">
        <f>SUM(B783:B784)</f>
        <v>0</v>
      </c>
      <c r="C782" s="156">
        <f>SUM(C783:C784)</f>
        <v>0</v>
      </c>
      <c r="D782" s="157" t="str">
        <f t="shared" si="12"/>
        <v/>
      </c>
      <c r="E782" s="197"/>
    </row>
    <row r="783" ht="20.1" hidden="1" customHeight="1" spans="1:5">
      <c r="A783" s="197" t="s">
        <v>746</v>
      </c>
      <c r="B783" s="159"/>
      <c r="C783" s="159"/>
      <c r="D783" s="157" t="str">
        <f t="shared" si="12"/>
        <v/>
      </c>
      <c r="E783" s="197"/>
    </row>
    <row r="784" ht="20.1" hidden="1" customHeight="1" spans="1:5">
      <c r="A784" s="197" t="s">
        <v>747</v>
      </c>
      <c r="B784" s="159"/>
      <c r="C784" s="159"/>
      <c r="D784" s="157" t="str">
        <f t="shared" si="12"/>
        <v/>
      </c>
      <c r="E784" s="197"/>
    </row>
    <row r="785" ht="20.1" hidden="1" customHeight="1" spans="1:5">
      <c r="A785" s="197" t="s">
        <v>748</v>
      </c>
      <c r="B785" s="159"/>
      <c r="C785" s="159"/>
      <c r="D785" s="157" t="str">
        <f t="shared" si="12"/>
        <v/>
      </c>
      <c r="E785" s="197"/>
    </row>
    <row r="786" ht="20.1" hidden="1" customHeight="1" spans="1:5">
      <c r="A786" s="197" t="s">
        <v>749</v>
      </c>
      <c r="B786" s="159"/>
      <c r="C786" s="159"/>
      <c r="D786" s="157" t="str">
        <f t="shared" si="12"/>
        <v/>
      </c>
      <c r="E786" s="197"/>
    </row>
    <row r="787" ht="20.1" hidden="1" customHeight="1" spans="1:5">
      <c r="A787" s="197" t="s">
        <v>750</v>
      </c>
      <c r="B787" s="156">
        <f>SUM(B788:B792)</f>
        <v>0</v>
      </c>
      <c r="C787" s="156">
        <f>SUM(C788:C792)</f>
        <v>0</v>
      </c>
      <c r="D787" s="157" t="str">
        <f t="shared" si="12"/>
        <v/>
      </c>
      <c r="E787" s="197"/>
    </row>
    <row r="788" ht="20.1" hidden="1" customHeight="1" spans="1:5">
      <c r="A788" s="197" t="s">
        <v>751</v>
      </c>
      <c r="B788" s="159"/>
      <c r="C788" s="159"/>
      <c r="D788" s="157" t="str">
        <f t="shared" si="12"/>
        <v/>
      </c>
      <c r="E788" s="197"/>
    </row>
    <row r="789" ht="20.1" hidden="1" customHeight="1" spans="1:5">
      <c r="A789" s="197" t="s">
        <v>752</v>
      </c>
      <c r="B789" s="159"/>
      <c r="C789" s="159"/>
      <c r="D789" s="157" t="str">
        <f t="shared" si="12"/>
        <v/>
      </c>
      <c r="E789" s="197"/>
    </row>
    <row r="790" ht="20.1" hidden="1" customHeight="1" spans="1:5">
      <c r="A790" s="197" t="s">
        <v>753</v>
      </c>
      <c r="B790" s="159"/>
      <c r="C790" s="159"/>
      <c r="D790" s="157" t="str">
        <f t="shared" si="12"/>
        <v/>
      </c>
      <c r="E790" s="197"/>
    </row>
    <row r="791" ht="20.1" hidden="1" customHeight="1" spans="1:5">
      <c r="A791" s="197" t="s">
        <v>754</v>
      </c>
      <c r="B791" s="159"/>
      <c r="C791" s="159"/>
      <c r="D791" s="157" t="str">
        <f t="shared" si="12"/>
        <v/>
      </c>
      <c r="E791" s="197"/>
    </row>
    <row r="792" ht="20.1" hidden="1" customHeight="1" spans="1:5">
      <c r="A792" s="197" t="s">
        <v>755</v>
      </c>
      <c r="B792" s="159"/>
      <c r="C792" s="159"/>
      <c r="D792" s="157" t="str">
        <f t="shared" si="12"/>
        <v/>
      </c>
      <c r="E792" s="197"/>
    </row>
    <row r="793" ht="20.1" hidden="1" customHeight="1" spans="1:5">
      <c r="A793" s="197" t="s">
        <v>756</v>
      </c>
      <c r="B793" s="159"/>
      <c r="C793" s="159"/>
      <c r="D793" s="157" t="str">
        <f t="shared" si="12"/>
        <v/>
      </c>
      <c r="E793" s="197"/>
    </row>
    <row r="794" ht="20.1" hidden="1" customHeight="1" spans="1:5">
      <c r="A794" s="197" t="s">
        <v>757</v>
      </c>
      <c r="B794" s="159"/>
      <c r="C794" s="159"/>
      <c r="D794" s="157" t="str">
        <f t="shared" si="12"/>
        <v/>
      </c>
      <c r="E794" s="197"/>
    </row>
    <row r="795" ht="20.1" hidden="1" customHeight="1" spans="1:5">
      <c r="A795" s="197" t="s">
        <v>758</v>
      </c>
      <c r="B795" s="156">
        <f>SUM(B796:B809)</f>
        <v>0</v>
      </c>
      <c r="C795" s="156">
        <f>SUM(C796:C809)</f>
        <v>0</v>
      </c>
      <c r="D795" s="157" t="str">
        <f t="shared" si="12"/>
        <v/>
      </c>
      <c r="E795" s="197"/>
    </row>
    <row r="796" ht="20.1" hidden="1" customHeight="1" spans="1:5">
      <c r="A796" s="197" t="s">
        <v>161</v>
      </c>
      <c r="B796" s="159"/>
      <c r="C796" s="159"/>
      <c r="D796" s="157" t="str">
        <f t="shared" si="12"/>
        <v/>
      </c>
      <c r="E796" s="197"/>
    </row>
    <row r="797" ht="20.1" hidden="1" customHeight="1" spans="1:5">
      <c r="A797" s="197" t="s">
        <v>162</v>
      </c>
      <c r="B797" s="159"/>
      <c r="C797" s="159"/>
      <c r="D797" s="157" t="str">
        <f t="shared" si="12"/>
        <v/>
      </c>
      <c r="E797" s="197"/>
    </row>
    <row r="798" ht="20.1" hidden="1" customHeight="1" spans="1:5">
      <c r="A798" s="197" t="s">
        <v>163</v>
      </c>
      <c r="B798" s="159"/>
      <c r="C798" s="159"/>
      <c r="D798" s="157" t="str">
        <f t="shared" si="12"/>
        <v/>
      </c>
      <c r="E798" s="197"/>
    </row>
    <row r="799" ht="20.1" hidden="1" customHeight="1" spans="1:5">
      <c r="A799" s="197" t="s">
        <v>759</v>
      </c>
      <c r="B799" s="159"/>
      <c r="C799" s="159"/>
      <c r="D799" s="157" t="str">
        <f t="shared" si="12"/>
        <v/>
      </c>
      <c r="E799" s="197"/>
    </row>
    <row r="800" ht="20.1" hidden="1" customHeight="1" spans="1:5">
      <c r="A800" s="197" t="s">
        <v>760</v>
      </c>
      <c r="B800" s="159"/>
      <c r="C800" s="159"/>
      <c r="D800" s="157" t="str">
        <f t="shared" si="12"/>
        <v/>
      </c>
      <c r="E800" s="197"/>
    </row>
    <row r="801" ht="20.1" hidden="1" customHeight="1" spans="1:5">
      <c r="A801" s="197" t="s">
        <v>761</v>
      </c>
      <c r="B801" s="159"/>
      <c r="C801" s="159"/>
      <c r="D801" s="157" t="str">
        <f t="shared" si="12"/>
        <v/>
      </c>
      <c r="E801" s="197"/>
    </row>
    <row r="802" ht="20.1" hidden="1" customHeight="1" spans="1:5">
      <c r="A802" s="197" t="s">
        <v>762</v>
      </c>
      <c r="B802" s="159"/>
      <c r="C802" s="159"/>
      <c r="D802" s="157" t="str">
        <f t="shared" si="12"/>
        <v/>
      </c>
      <c r="E802" s="197"/>
    </row>
    <row r="803" ht="20.1" hidden="1" customHeight="1" spans="1:5">
      <c r="A803" s="197" t="s">
        <v>763</v>
      </c>
      <c r="B803" s="159"/>
      <c r="C803" s="159"/>
      <c r="D803" s="157" t="str">
        <f t="shared" si="12"/>
        <v/>
      </c>
      <c r="E803" s="197"/>
    </row>
    <row r="804" ht="20.1" hidden="1" customHeight="1" spans="1:5">
      <c r="A804" s="197" t="s">
        <v>764</v>
      </c>
      <c r="B804" s="159"/>
      <c r="C804" s="159"/>
      <c r="D804" s="157" t="str">
        <f t="shared" si="12"/>
        <v/>
      </c>
      <c r="E804" s="197"/>
    </row>
    <row r="805" ht="20.1" hidden="1" customHeight="1" spans="1:5">
      <c r="A805" s="197" t="s">
        <v>765</v>
      </c>
      <c r="B805" s="159"/>
      <c r="C805" s="159"/>
      <c r="D805" s="157" t="str">
        <f t="shared" si="12"/>
        <v/>
      </c>
      <c r="E805" s="197"/>
    </row>
    <row r="806" ht="20.1" hidden="1" customHeight="1" spans="1:5">
      <c r="A806" s="197" t="s">
        <v>204</v>
      </c>
      <c r="B806" s="159"/>
      <c r="C806" s="159"/>
      <c r="D806" s="157" t="str">
        <f t="shared" si="12"/>
        <v/>
      </c>
      <c r="E806" s="197"/>
    </row>
    <row r="807" ht="20.1" hidden="1" customHeight="1" spans="1:5">
      <c r="A807" s="197" t="s">
        <v>766</v>
      </c>
      <c r="B807" s="159"/>
      <c r="C807" s="159"/>
      <c r="D807" s="157" t="str">
        <f t="shared" si="12"/>
        <v/>
      </c>
      <c r="E807" s="197"/>
    </row>
    <row r="808" ht="20.1" hidden="1" customHeight="1" spans="1:5">
      <c r="A808" s="197" t="s">
        <v>170</v>
      </c>
      <c r="B808" s="159"/>
      <c r="C808" s="159"/>
      <c r="D808" s="157" t="str">
        <f t="shared" si="12"/>
        <v/>
      </c>
      <c r="E808" s="197"/>
    </row>
    <row r="809" ht="20.1" hidden="1" customHeight="1" spans="1:5">
      <c r="A809" s="197" t="s">
        <v>767</v>
      </c>
      <c r="B809" s="159"/>
      <c r="C809" s="159"/>
      <c r="D809" s="157" t="str">
        <f t="shared" si="12"/>
        <v/>
      </c>
      <c r="E809" s="197"/>
    </row>
    <row r="810" ht="20.1" hidden="1" customHeight="1" spans="1:5">
      <c r="A810" s="197" t="s">
        <v>768</v>
      </c>
      <c r="B810" s="159"/>
      <c r="C810" s="159"/>
      <c r="D810" s="157" t="str">
        <f t="shared" si="12"/>
        <v/>
      </c>
      <c r="E810" s="197"/>
    </row>
    <row r="811" ht="20.1" customHeight="1" spans="1:5">
      <c r="A811" s="197" t="s">
        <v>769</v>
      </c>
      <c r="B811" s="156">
        <f>SUM(B812,B824,B825,B828,B829,B830,)</f>
        <v>21815</v>
      </c>
      <c r="C811" s="156">
        <f>SUM(C812,C824,C825,C828,C829,C830,)</f>
        <v>10412</v>
      </c>
      <c r="D811" s="157">
        <f t="shared" si="12"/>
        <v>47.7</v>
      </c>
      <c r="E811" s="197"/>
    </row>
    <row r="812" ht="20.1" customHeight="1" spans="1:5">
      <c r="A812" s="197" t="s">
        <v>770</v>
      </c>
      <c r="B812" s="156">
        <f>SUM(B813:B823)</f>
        <v>1020</v>
      </c>
      <c r="C812" s="156">
        <f>SUM(C813:C823)</f>
        <v>4190</v>
      </c>
      <c r="D812" s="157">
        <f t="shared" si="12"/>
        <v>410.8</v>
      </c>
      <c r="E812" s="197"/>
    </row>
    <row r="813" ht="20.1" customHeight="1" spans="1:5">
      <c r="A813" s="197" t="s">
        <v>771</v>
      </c>
      <c r="B813" s="159">
        <v>248</v>
      </c>
      <c r="C813" s="159">
        <v>3418</v>
      </c>
      <c r="D813" s="157">
        <f t="shared" si="12"/>
        <v>1378.2</v>
      </c>
      <c r="E813" s="197"/>
    </row>
    <row r="814" ht="20.1" customHeight="1" spans="1:5">
      <c r="A814" s="197" t="s">
        <v>772</v>
      </c>
      <c r="B814" s="159"/>
      <c r="C814" s="159"/>
      <c r="D814" s="157" t="str">
        <f t="shared" si="12"/>
        <v/>
      </c>
      <c r="E814" s="197"/>
    </row>
    <row r="815" ht="20.1" customHeight="1" spans="1:5">
      <c r="A815" s="197" t="s">
        <v>773</v>
      </c>
      <c r="B815" s="159"/>
      <c r="C815" s="159"/>
      <c r="D815" s="157" t="str">
        <f t="shared" si="12"/>
        <v/>
      </c>
      <c r="E815" s="197"/>
    </row>
    <row r="816" ht="20.1" customHeight="1" spans="1:5">
      <c r="A816" s="197" t="s">
        <v>774</v>
      </c>
      <c r="B816" s="159">
        <v>772</v>
      </c>
      <c r="C816" s="159">
        <v>772</v>
      </c>
      <c r="D816" s="157">
        <f t="shared" si="12"/>
        <v>100</v>
      </c>
      <c r="E816" s="197"/>
    </row>
    <row r="817" ht="20.1" hidden="1" customHeight="1" spans="1:5">
      <c r="A817" s="197" t="s">
        <v>775</v>
      </c>
      <c r="B817" s="159"/>
      <c r="C817" s="159"/>
      <c r="D817" s="157" t="str">
        <f t="shared" si="12"/>
        <v/>
      </c>
      <c r="E817" s="197"/>
    </row>
    <row r="818" ht="20.1" hidden="1" customHeight="1" spans="1:5">
      <c r="A818" s="197" t="s">
        <v>776</v>
      </c>
      <c r="B818" s="159"/>
      <c r="C818" s="159"/>
      <c r="D818" s="157" t="str">
        <f t="shared" si="12"/>
        <v/>
      </c>
      <c r="E818" s="197"/>
    </row>
    <row r="819" ht="20.1" hidden="1" customHeight="1" spans="1:5">
      <c r="A819" s="197" t="s">
        <v>777</v>
      </c>
      <c r="B819" s="159"/>
      <c r="C819" s="159"/>
      <c r="D819" s="157" t="str">
        <f t="shared" si="12"/>
        <v/>
      </c>
      <c r="E819" s="197"/>
    </row>
    <row r="820" ht="20.1" hidden="1" customHeight="1" spans="1:5">
      <c r="A820" s="197" t="s">
        <v>778</v>
      </c>
      <c r="B820" s="159"/>
      <c r="C820" s="159"/>
      <c r="D820" s="157" t="str">
        <f t="shared" si="12"/>
        <v/>
      </c>
      <c r="E820" s="197"/>
    </row>
    <row r="821" ht="20.1" hidden="1" customHeight="1" spans="1:5">
      <c r="A821" s="197" t="s">
        <v>779</v>
      </c>
      <c r="B821" s="159"/>
      <c r="C821" s="159"/>
      <c r="D821" s="157" t="str">
        <f t="shared" si="12"/>
        <v/>
      </c>
      <c r="E821" s="197"/>
    </row>
    <row r="822" ht="20.1" hidden="1" customHeight="1" spans="1:5">
      <c r="A822" s="197" t="s">
        <v>780</v>
      </c>
      <c r="B822" s="159"/>
      <c r="C822" s="159"/>
      <c r="D822" s="157" t="str">
        <f t="shared" si="12"/>
        <v/>
      </c>
      <c r="E822" s="197"/>
    </row>
    <row r="823" ht="20.1" hidden="1" customHeight="1" spans="1:5">
      <c r="A823" s="197" t="s">
        <v>781</v>
      </c>
      <c r="B823" s="159"/>
      <c r="C823" s="159"/>
      <c r="D823" s="157" t="str">
        <f t="shared" si="12"/>
        <v/>
      </c>
      <c r="E823" s="197"/>
    </row>
    <row r="824" ht="20.1" customHeight="1" spans="1:5">
      <c r="A824" s="197" t="s">
        <v>782</v>
      </c>
      <c r="B824" s="159">
        <v>34</v>
      </c>
      <c r="C824" s="159">
        <v>49</v>
      </c>
      <c r="D824" s="157">
        <f t="shared" si="12"/>
        <v>144.1</v>
      </c>
      <c r="E824" s="197"/>
    </row>
    <row r="825" ht="18.75" customHeight="1" spans="1:5">
      <c r="A825" s="197" t="s">
        <v>783</v>
      </c>
      <c r="B825" s="156">
        <f>SUM(B826:B827)</f>
        <v>20506</v>
      </c>
      <c r="C825" s="156">
        <f>SUM(C826:C827)</f>
        <v>5998</v>
      </c>
      <c r="D825" s="157">
        <f t="shared" si="12"/>
        <v>29.2</v>
      </c>
      <c r="E825" s="197"/>
    </row>
    <row r="826" ht="20.1" customHeight="1" spans="1:5">
      <c r="A826" s="197" t="s">
        <v>784</v>
      </c>
      <c r="B826" s="159"/>
      <c r="C826" s="159"/>
      <c r="D826" s="157" t="str">
        <f t="shared" si="12"/>
        <v/>
      </c>
      <c r="E826" s="197"/>
    </row>
    <row r="827" ht="20.1" customHeight="1" spans="1:5">
      <c r="A827" s="197" t="s">
        <v>785</v>
      </c>
      <c r="B827" s="159">
        <v>20506</v>
      </c>
      <c r="C827" s="159">
        <v>5998</v>
      </c>
      <c r="D827" s="157">
        <f t="shared" si="12"/>
        <v>29.2</v>
      </c>
      <c r="E827" s="197"/>
    </row>
    <row r="828" ht="20.1" customHeight="1" spans="1:5">
      <c r="A828" s="197" t="s">
        <v>786</v>
      </c>
      <c r="B828" s="159">
        <v>123</v>
      </c>
      <c r="C828" s="159"/>
      <c r="D828" s="157">
        <f t="shared" si="12"/>
        <v>0</v>
      </c>
      <c r="E828" s="197"/>
    </row>
    <row r="829" ht="20.1" customHeight="1" spans="1:5">
      <c r="A829" s="197" t="s">
        <v>787</v>
      </c>
      <c r="B829" s="159">
        <v>132</v>
      </c>
      <c r="C829" s="159">
        <v>175</v>
      </c>
      <c r="D829" s="157">
        <f t="shared" si="12"/>
        <v>132.6</v>
      </c>
      <c r="E829" s="197"/>
    </row>
    <row r="830" ht="20.1" customHeight="1" spans="1:5">
      <c r="A830" s="197" t="s">
        <v>788</v>
      </c>
      <c r="B830" s="159"/>
      <c r="C830" s="159"/>
      <c r="D830" s="157" t="str">
        <f t="shared" si="12"/>
        <v/>
      </c>
      <c r="E830" s="197"/>
    </row>
    <row r="831" ht="20.1" customHeight="1" spans="1:5">
      <c r="A831" s="197" t="s">
        <v>789</v>
      </c>
      <c r="B831" s="156">
        <f>SUM(B832,B857,B885,B912,B923,B934,B940,B947,B954,B958,)</f>
        <v>3356</v>
      </c>
      <c r="C831" s="156">
        <f>SUM(C832,C857,C885,C912,C923,C934,C940,C947,C954,C958,)</f>
        <v>7240</v>
      </c>
      <c r="D831" s="157">
        <f t="shared" si="12"/>
        <v>215.7</v>
      </c>
      <c r="E831" s="197"/>
    </row>
    <row r="832" ht="20.1" customHeight="1" spans="1:5">
      <c r="A832" s="197" t="s">
        <v>790</v>
      </c>
      <c r="B832" s="156">
        <f>SUM(B833:B856)</f>
        <v>3330</v>
      </c>
      <c r="C832" s="156">
        <f>SUM(C833:C856)</f>
        <v>7240</v>
      </c>
      <c r="D832" s="157">
        <f t="shared" si="12"/>
        <v>217.4</v>
      </c>
      <c r="E832" s="197"/>
    </row>
    <row r="833" ht="20.1" customHeight="1" spans="1:5">
      <c r="A833" s="197" t="s">
        <v>771</v>
      </c>
      <c r="B833" s="159">
        <v>3221</v>
      </c>
      <c r="C833" s="159">
        <v>7153</v>
      </c>
      <c r="D833" s="157">
        <f t="shared" si="12"/>
        <v>222.1</v>
      </c>
      <c r="E833" s="197"/>
    </row>
    <row r="834" ht="20.1" hidden="1" customHeight="1" spans="1:5">
      <c r="A834" s="197" t="s">
        <v>772</v>
      </c>
      <c r="B834" s="159"/>
      <c r="C834" s="159"/>
      <c r="D834" s="157" t="str">
        <f t="shared" si="12"/>
        <v/>
      </c>
      <c r="E834" s="197"/>
    </row>
    <row r="835" ht="20.1" hidden="1" customHeight="1" spans="1:5">
      <c r="A835" s="197" t="s">
        <v>773</v>
      </c>
      <c r="B835" s="159"/>
      <c r="C835" s="159"/>
      <c r="D835" s="157" t="str">
        <f t="shared" si="12"/>
        <v/>
      </c>
      <c r="E835" s="197"/>
    </row>
    <row r="836" ht="20.1" hidden="1" customHeight="1" spans="1:5">
      <c r="A836" s="197" t="s">
        <v>791</v>
      </c>
      <c r="B836" s="159"/>
      <c r="C836" s="159"/>
      <c r="D836" s="157" t="str">
        <f t="shared" si="12"/>
        <v/>
      </c>
      <c r="E836" s="197"/>
    </row>
    <row r="837" ht="20.1" hidden="1" customHeight="1" spans="1:5">
      <c r="A837" s="197" t="s">
        <v>792</v>
      </c>
      <c r="B837" s="159"/>
      <c r="C837" s="159"/>
      <c r="D837" s="157" t="str">
        <f t="shared" si="12"/>
        <v/>
      </c>
      <c r="E837" s="197"/>
    </row>
    <row r="838" ht="20.1" hidden="1" customHeight="1" spans="1:5">
      <c r="A838" s="197" t="s">
        <v>793</v>
      </c>
      <c r="B838" s="159"/>
      <c r="C838" s="159"/>
      <c r="D838" s="157" t="str">
        <f t="shared" si="12"/>
        <v/>
      </c>
      <c r="E838" s="197"/>
    </row>
    <row r="839" ht="20.1" hidden="1" customHeight="1" spans="1:5">
      <c r="A839" s="197" t="s">
        <v>794</v>
      </c>
      <c r="B839" s="159"/>
      <c r="C839" s="159"/>
      <c r="D839" s="157" t="str">
        <f t="shared" ref="D839:D902" si="13">IF(B839=0,"",ROUND(C839/B839*100,1))</f>
        <v/>
      </c>
      <c r="E839" s="197"/>
    </row>
    <row r="840" ht="20.1" hidden="1" customHeight="1" spans="1:5">
      <c r="A840" s="197" t="s">
        <v>795</v>
      </c>
      <c r="B840" s="159"/>
      <c r="C840" s="159"/>
      <c r="D840" s="157" t="str">
        <f t="shared" si="13"/>
        <v/>
      </c>
      <c r="E840" s="197"/>
    </row>
    <row r="841" ht="20.1" hidden="1" customHeight="1" spans="1:5">
      <c r="A841" s="197" t="s">
        <v>796</v>
      </c>
      <c r="B841" s="159"/>
      <c r="C841" s="159"/>
      <c r="D841" s="157" t="str">
        <f t="shared" si="13"/>
        <v/>
      </c>
      <c r="E841" s="197"/>
    </row>
    <row r="842" ht="20.1" hidden="1" customHeight="1" spans="1:5">
      <c r="A842" s="197" t="s">
        <v>797</v>
      </c>
      <c r="B842" s="159"/>
      <c r="C842" s="159"/>
      <c r="D842" s="157" t="str">
        <f t="shared" si="13"/>
        <v/>
      </c>
      <c r="E842" s="197"/>
    </row>
    <row r="843" ht="20.1" customHeight="1" spans="1:5">
      <c r="A843" s="197" t="s">
        <v>798</v>
      </c>
      <c r="B843" s="159">
        <v>14</v>
      </c>
      <c r="C843" s="159"/>
      <c r="D843" s="157">
        <f t="shared" si="13"/>
        <v>0</v>
      </c>
      <c r="E843" s="197"/>
    </row>
    <row r="844" ht="20.1" hidden="1" customHeight="1" spans="1:5">
      <c r="A844" s="197" t="s">
        <v>799</v>
      </c>
      <c r="B844" s="159"/>
      <c r="C844" s="159"/>
      <c r="D844" s="157" t="str">
        <f t="shared" si="13"/>
        <v/>
      </c>
      <c r="E844" s="197"/>
    </row>
    <row r="845" ht="20.1" hidden="1" customHeight="1" spans="1:5">
      <c r="A845" s="197" t="s">
        <v>800</v>
      </c>
      <c r="B845" s="159"/>
      <c r="C845" s="159"/>
      <c r="D845" s="157" t="str">
        <f t="shared" si="13"/>
        <v/>
      </c>
      <c r="E845" s="197"/>
    </row>
    <row r="846" ht="20.1" hidden="1" customHeight="1" spans="1:5">
      <c r="A846" s="197" t="s">
        <v>801</v>
      </c>
      <c r="B846" s="159"/>
      <c r="C846" s="159"/>
      <c r="D846" s="157" t="str">
        <f t="shared" si="13"/>
        <v/>
      </c>
      <c r="E846" s="197"/>
    </row>
    <row r="847" ht="20.1" hidden="1" customHeight="1" spans="1:5">
      <c r="A847" s="197" t="s">
        <v>802</v>
      </c>
      <c r="B847" s="159"/>
      <c r="C847" s="159"/>
      <c r="D847" s="157" t="str">
        <f t="shared" si="13"/>
        <v/>
      </c>
      <c r="E847" s="197"/>
    </row>
    <row r="848" ht="20.1" customHeight="1" spans="1:5">
      <c r="A848" s="197" t="s">
        <v>803</v>
      </c>
      <c r="B848" s="159">
        <v>90</v>
      </c>
      <c r="C848" s="159">
        <v>87</v>
      </c>
      <c r="D848" s="157">
        <f t="shared" si="13"/>
        <v>96.7</v>
      </c>
      <c r="E848" s="197"/>
    </row>
    <row r="849" ht="20.1" hidden="1" customHeight="1" spans="1:5">
      <c r="A849" s="197" t="s">
        <v>804</v>
      </c>
      <c r="B849" s="159"/>
      <c r="C849" s="159"/>
      <c r="D849" s="157" t="str">
        <f t="shared" si="13"/>
        <v/>
      </c>
      <c r="E849" s="197"/>
    </row>
    <row r="850" ht="20.1" hidden="1" customHeight="1" spans="1:5">
      <c r="A850" s="197" t="s">
        <v>805</v>
      </c>
      <c r="B850" s="159"/>
      <c r="C850" s="159"/>
      <c r="D850" s="157" t="str">
        <f t="shared" si="13"/>
        <v/>
      </c>
      <c r="E850" s="197"/>
    </row>
    <row r="851" ht="20.1" hidden="1" customHeight="1" spans="1:5">
      <c r="A851" s="197" t="s">
        <v>806</v>
      </c>
      <c r="B851" s="159"/>
      <c r="C851" s="159"/>
      <c r="D851" s="157" t="str">
        <f t="shared" si="13"/>
        <v/>
      </c>
      <c r="E851" s="197"/>
    </row>
    <row r="852" ht="20.1" hidden="1" customHeight="1" spans="1:5">
      <c r="A852" s="197" t="s">
        <v>807</v>
      </c>
      <c r="B852" s="159"/>
      <c r="C852" s="159"/>
      <c r="D852" s="157" t="str">
        <f t="shared" si="13"/>
        <v/>
      </c>
      <c r="E852" s="197"/>
    </row>
    <row r="853" ht="20.1" hidden="1" customHeight="1" spans="1:5">
      <c r="A853" s="197" t="s">
        <v>808</v>
      </c>
      <c r="B853" s="159"/>
      <c r="C853" s="159"/>
      <c r="D853" s="157" t="str">
        <f t="shared" si="13"/>
        <v/>
      </c>
      <c r="E853" s="197"/>
    </row>
    <row r="854" ht="20.1" hidden="1" customHeight="1" spans="1:5">
      <c r="A854" s="197" t="s">
        <v>809</v>
      </c>
      <c r="B854" s="159"/>
      <c r="C854" s="159"/>
      <c r="D854" s="157" t="str">
        <f t="shared" si="13"/>
        <v/>
      </c>
      <c r="E854" s="197"/>
    </row>
    <row r="855" ht="20.1" hidden="1" customHeight="1" spans="1:5">
      <c r="A855" s="197" t="s">
        <v>810</v>
      </c>
      <c r="B855" s="159"/>
      <c r="C855" s="159"/>
      <c r="D855" s="157" t="str">
        <f t="shared" si="13"/>
        <v/>
      </c>
      <c r="E855" s="197"/>
    </row>
    <row r="856" ht="20.1" customHeight="1" spans="1:5">
      <c r="A856" s="197" t="s">
        <v>811</v>
      </c>
      <c r="B856" s="159">
        <v>5</v>
      </c>
      <c r="C856" s="159"/>
      <c r="D856" s="157">
        <f t="shared" si="13"/>
        <v>0</v>
      </c>
      <c r="E856" s="197"/>
    </row>
    <row r="857" ht="20.1" hidden="1" customHeight="1" spans="1:5">
      <c r="A857" s="197" t="s">
        <v>812</v>
      </c>
      <c r="B857" s="156">
        <f>SUM(B858:B884)</f>
        <v>0</v>
      </c>
      <c r="C857" s="156">
        <f>SUM(C858:C884)</f>
        <v>0</v>
      </c>
      <c r="D857" s="157" t="str">
        <f t="shared" si="13"/>
        <v/>
      </c>
      <c r="E857" s="197"/>
    </row>
    <row r="858" ht="20.1" hidden="1" customHeight="1" spans="1:5">
      <c r="A858" s="197" t="s">
        <v>771</v>
      </c>
      <c r="B858" s="159"/>
      <c r="C858" s="159"/>
      <c r="D858" s="157" t="str">
        <f t="shared" si="13"/>
        <v/>
      </c>
      <c r="E858" s="197"/>
    </row>
    <row r="859" ht="20.1" hidden="1" customHeight="1" spans="1:5">
      <c r="A859" s="197" t="s">
        <v>772</v>
      </c>
      <c r="B859" s="159"/>
      <c r="C859" s="159"/>
      <c r="D859" s="157" t="str">
        <f t="shared" si="13"/>
        <v/>
      </c>
      <c r="E859" s="197"/>
    </row>
    <row r="860" ht="20.1" hidden="1" customHeight="1" spans="1:5">
      <c r="A860" s="197" t="s">
        <v>773</v>
      </c>
      <c r="B860" s="159"/>
      <c r="C860" s="159"/>
      <c r="D860" s="157" t="str">
        <f t="shared" si="13"/>
        <v/>
      </c>
      <c r="E860" s="197"/>
    </row>
    <row r="861" ht="20.1" hidden="1" customHeight="1" spans="1:5">
      <c r="A861" s="197" t="s">
        <v>813</v>
      </c>
      <c r="B861" s="159"/>
      <c r="C861" s="159"/>
      <c r="D861" s="157" t="str">
        <f t="shared" si="13"/>
        <v/>
      </c>
      <c r="E861" s="197"/>
    </row>
    <row r="862" ht="20.1" hidden="1" customHeight="1" spans="1:5">
      <c r="A862" s="197" t="s">
        <v>814</v>
      </c>
      <c r="B862" s="159"/>
      <c r="C862" s="159"/>
      <c r="D862" s="157" t="str">
        <f t="shared" si="13"/>
        <v/>
      </c>
      <c r="E862" s="197"/>
    </row>
    <row r="863" ht="20.1" hidden="1" customHeight="1" spans="1:5">
      <c r="A863" s="197" t="s">
        <v>815</v>
      </c>
      <c r="B863" s="159"/>
      <c r="C863" s="159"/>
      <c r="D863" s="157" t="str">
        <f t="shared" si="13"/>
        <v/>
      </c>
      <c r="E863" s="197"/>
    </row>
    <row r="864" ht="20.1" hidden="1" customHeight="1" spans="1:5">
      <c r="A864" s="197" t="s">
        <v>816</v>
      </c>
      <c r="B864" s="159"/>
      <c r="C864" s="159"/>
      <c r="D864" s="157" t="str">
        <f t="shared" si="13"/>
        <v/>
      </c>
      <c r="E864" s="197"/>
    </row>
    <row r="865" ht="20.1" hidden="1" customHeight="1" spans="1:5">
      <c r="A865" s="197" t="s">
        <v>817</v>
      </c>
      <c r="B865" s="159"/>
      <c r="C865" s="159"/>
      <c r="D865" s="157" t="str">
        <f t="shared" si="13"/>
        <v/>
      </c>
      <c r="E865" s="197"/>
    </row>
    <row r="866" ht="20.1" hidden="1" customHeight="1" spans="1:5">
      <c r="A866" s="197" t="s">
        <v>818</v>
      </c>
      <c r="B866" s="159"/>
      <c r="C866" s="159"/>
      <c r="D866" s="157" t="str">
        <f t="shared" si="13"/>
        <v/>
      </c>
      <c r="E866" s="197"/>
    </row>
    <row r="867" ht="20.1" hidden="1" customHeight="1" spans="1:5">
      <c r="A867" s="197" t="s">
        <v>819</v>
      </c>
      <c r="B867" s="159"/>
      <c r="C867" s="159"/>
      <c r="D867" s="157" t="str">
        <f t="shared" si="13"/>
        <v/>
      </c>
      <c r="E867" s="197"/>
    </row>
    <row r="868" ht="20.1" hidden="1" customHeight="1" spans="1:5">
      <c r="A868" s="197" t="s">
        <v>820</v>
      </c>
      <c r="B868" s="159"/>
      <c r="C868" s="159"/>
      <c r="D868" s="157" t="str">
        <f t="shared" si="13"/>
        <v/>
      </c>
      <c r="E868" s="197"/>
    </row>
    <row r="869" ht="20.1" hidden="1" customHeight="1" spans="1:5">
      <c r="A869" s="197" t="s">
        <v>821</v>
      </c>
      <c r="B869" s="159"/>
      <c r="C869" s="159"/>
      <c r="D869" s="157" t="str">
        <f t="shared" si="13"/>
        <v/>
      </c>
      <c r="E869" s="197"/>
    </row>
    <row r="870" ht="20.1" hidden="1" customHeight="1" spans="1:5">
      <c r="A870" s="197" t="s">
        <v>822</v>
      </c>
      <c r="B870" s="159"/>
      <c r="C870" s="159"/>
      <c r="D870" s="157" t="str">
        <f t="shared" si="13"/>
        <v/>
      </c>
      <c r="E870" s="197"/>
    </row>
    <row r="871" ht="20.1" hidden="1" customHeight="1" spans="1:5">
      <c r="A871" s="197" t="s">
        <v>823</v>
      </c>
      <c r="B871" s="159"/>
      <c r="C871" s="159"/>
      <c r="D871" s="157" t="str">
        <f t="shared" si="13"/>
        <v/>
      </c>
      <c r="E871" s="197"/>
    </row>
    <row r="872" ht="20.1" hidden="1" customHeight="1" spans="1:5">
      <c r="A872" s="197" t="s">
        <v>824</v>
      </c>
      <c r="B872" s="159"/>
      <c r="C872" s="159"/>
      <c r="D872" s="157" t="str">
        <f t="shared" si="13"/>
        <v/>
      </c>
      <c r="E872" s="197"/>
    </row>
    <row r="873" ht="20.1" hidden="1" customHeight="1" spans="1:5">
      <c r="A873" s="197" t="s">
        <v>825</v>
      </c>
      <c r="B873" s="159"/>
      <c r="C873" s="159"/>
      <c r="D873" s="157" t="str">
        <f t="shared" si="13"/>
        <v/>
      </c>
      <c r="E873" s="197"/>
    </row>
    <row r="874" ht="20.1" hidden="1" customHeight="1" spans="1:5">
      <c r="A874" s="197" t="s">
        <v>826</v>
      </c>
      <c r="B874" s="159"/>
      <c r="C874" s="159"/>
      <c r="D874" s="157" t="str">
        <f t="shared" si="13"/>
        <v/>
      </c>
      <c r="E874" s="197"/>
    </row>
    <row r="875" ht="20.1" hidden="1" customHeight="1" spans="1:5">
      <c r="A875" s="197" t="s">
        <v>827</v>
      </c>
      <c r="B875" s="159"/>
      <c r="C875" s="159"/>
      <c r="D875" s="157" t="str">
        <f t="shared" si="13"/>
        <v/>
      </c>
      <c r="E875" s="197"/>
    </row>
    <row r="876" ht="20.1" hidden="1" customHeight="1" spans="1:5">
      <c r="A876" s="197" t="s">
        <v>828</v>
      </c>
      <c r="B876" s="159"/>
      <c r="C876" s="159"/>
      <c r="D876" s="157" t="str">
        <f t="shared" si="13"/>
        <v/>
      </c>
      <c r="E876" s="197"/>
    </row>
    <row r="877" ht="20.1" hidden="1" customHeight="1" spans="1:5">
      <c r="A877" s="197" t="s">
        <v>829</v>
      </c>
      <c r="B877" s="159"/>
      <c r="C877" s="159"/>
      <c r="D877" s="157" t="str">
        <f t="shared" si="13"/>
        <v/>
      </c>
      <c r="E877" s="197"/>
    </row>
    <row r="878" ht="20.25" hidden="1" customHeight="1" spans="1:5">
      <c r="A878" s="197" t="s">
        <v>830</v>
      </c>
      <c r="B878" s="159"/>
      <c r="C878" s="159"/>
      <c r="D878" s="157" t="str">
        <f t="shared" si="13"/>
        <v/>
      </c>
      <c r="E878" s="197"/>
    </row>
    <row r="879" ht="20.1" hidden="1" customHeight="1" spans="1:5">
      <c r="A879" s="197" t="s">
        <v>831</v>
      </c>
      <c r="B879" s="159"/>
      <c r="C879" s="159"/>
      <c r="D879" s="157" t="str">
        <f t="shared" si="13"/>
        <v/>
      </c>
      <c r="E879" s="197"/>
    </row>
    <row r="880" ht="20.1" hidden="1" customHeight="1" spans="1:5">
      <c r="A880" s="197" t="s">
        <v>832</v>
      </c>
      <c r="B880" s="159"/>
      <c r="C880" s="159"/>
      <c r="D880" s="157" t="str">
        <f t="shared" si="13"/>
        <v/>
      </c>
      <c r="E880" s="197"/>
    </row>
    <row r="881" ht="20.1" hidden="1" customHeight="1" spans="1:5">
      <c r="A881" s="197" t="s">
        <v>833</v>
      </c>
      <c r="B881" s="159"/>
      <c r="C881" s="159"/>
      <c r="D881" s="157" t="str">
        <f t="shared" si="13"/>
        <v/>
      </c>
      <c r="E881" s="197"/>
    </row>
    <row r="882" ht="20.1" hidden="1" customHeight="1" spans="1:5">
      <c r="A882" s="197" t="s">
        <v>834</v>
      </c>
      <c r="B882" s="159"/>
      <c r="C882" s="159"/>
      <c r="D882" s="157" t="str">
        <f t="shared" si="13"/>
        <v/>
      </c>
      <c r="E882" s="197"/>
    </row>
    <row r="883" ht="20.1" hidden="1" customHeight="1" spans="1:5">
      <c r="A883" s="197" t="s">
        <v>835</v>
      </c>
      <c r="B883" s="159"/>
      <c r="C883" s="159"/>
      <c r="D883" s="157" t="str">
        <f t="shared" si="13"/>
        <v/>
      </c>
      <c r="E883" s="197"/>
    </row>
    <row r="884" ht="20.1" hidden="1" customHeight="1" spans="1:5">
      <c r="A884" s="197" t="s">
        <v>836</v>
      </c>
      <c r="B884" s="159"/>
      <c r="C884" s="159"/>
      <c r="D884" s="157" t="str">
        <f t="shared" si="13"/>
        <v/>
      </c>
      <c r="E884" s="197"/>
    </row>
    <row r="885" ht="20.1" customHeight="1" spans="1:5">
      <c r="A885" s="197" t="s">
        <v>837</v>
      </c>
      <c r="B885" s="156">
        <f>SUM(B886:B911)</f>
        <v>26</v>
      </c>
      <c r="C885" s="156">
        <f>SUM(C886:C911)</f>
        <v>0</v>
      </c>
      <c r="D885" s="157">
        <f t="shared" si="13"/>
        <v>0</v>
      </c>
      <c r="E885" s="197"/>
    </row>
    <row r="886" ht="20.1" hidden="1" customHeight="1" spans="1:5">
      <c r="A886" s="197" t="s">
        <v>771</v>
      </c>
      <c r="B886" s="159"/>
      <c r="C886" s="159"/>
      <c r="D886" s="157" t="str">
        <f t="shared" si="13"/>
        <v/>
      </c>
      <c r="E886" s="197"/>
    </row>
    <row r="887" ht="20.1" hidden="1" customHeight="1" spans="1:5">
      <c r="A887" s="197" t="s">
        <v>772</v>
      </c>
      <c r="B887" s="159"/>
      <c r="C887" s="159"/>
      <c r="D887" s="157" t="str">
        <f t="shared" si="13"/>
        <v/>
      </c>
      <c r="E887" s="197"/>
    </row>
    <row r="888" ht="20.1" hidden="1" customHeight="1" spans="1:5">
      <c r="A888" s="197" t="s">
        <v>773</v>
      </c>
      <c r="B888" s="159"/>
      <c r="C888" s="159"/>
      <c r="D888" s="157" t="str">
        <f t="shared" si="13"/>
        <v/>
      </c>
      <c r="E888" s="197"/>
    </row>
    <row r="889" ht="20.1" hidden="1" customHeight="1" spans="1:5">
      <c r="A889" s="197" t="s">
        <v>838</v>
      </c>
      <c r="B889" s="159"/>
      <c r="C889" s="159"/>
      <c r="D889" s="157" t="str">
        <f t="shared" si="13"/>
        <v/>
      </c>
      <c r="E889" s="197"/>
    </row>
    <row r="890" ht="20.1" hidden="1" customHeight="1" spans="1:5">
      <c r="A890" s="197" t="s">
        <v>839</v>
      </c>
      <c r="B890" s="159"/>
      <c r="C890" s="159"/>
      <c r="D890" s="157" t="str">
        <f t="shared" si="13"/>
        <v/>
      </c>
      <c r="E890" s="197"/>
    </row>
    <row r="891" ht="20.1" hidden="1" customHeight="1" spans="1:5">
      <c r="A891" s="197" t="s">
        <v>840</v>
      </c>
      <c r="B891" s="159"/>
      <c r="C891" s="159"/>
      <c r="D891" s="157" t="str">
        <f t="shared" si="13"/>
        <v/>
      </c>
      <c r="E891" s="197"/>
    </row>
    <row r="892" ht="20.1" hidden="1" customHeight="1" spans="1:5">
      <c r="A892" s="197" t="s">
        <v>841</v>
      </c>
      <c r="B892" s="159"/>
      <c r="C892" s="159"/>
      <c r="D892" s="157" t="str">
        <f t="shared" si="13"/>
        <v/>
      </c>
      <c r="E892" s="197"/>
    </row>
    <row r="893" ht="20.1" hidden="1" customHeight="1" spans="1:5">
      <c r="A893" s="197" t="s">
        <v>842</v>
      </c>
      <c r="B893" s="159"/>
      <c r="C893" s="159"/>
      <c r="D893" s="157" t="str">
        <f t="shared" si="13"/>
        <v/>
      </c>
      <c r="E893" s="197"/>
    </row>
    <row r="894" ht="20.1" hidden="1" customHeight="1" spans="1:5">
      <c r="A894" s="197" t="s">
        <v>843</v>
      </c>
      <c r="B894" s="159"/>
      <c r="C894" s="159"/>
      <c r="D894" s="157" t="str">
        <f t="shared" si="13"/>
        <v/>
      </c>
      <c r="E894" s="197"/>
    </row>
    <row r="895" ht="20.1" hidden="1" customHeight="1" spans="1:5">
      <c r="A895" s="197" t="s">
        <v>844</v>
      </c>
      <c r="B895" s="159"/>
      <c r="C895" s="159"/>
      <c r="D895" s="157" t="str">
        <f t="shared" si="13"/>
        <v/>
      </c>
      <c r="E895" s="197"/>
    </row>
    <row r="896" ht="20.1" hidden="1" customHeight="1" spans="1:5">
      <c r="A896" s="197" t="s">
        <v>845</v>
      </c>
      <c r="B896" s="159"/>
      <c r="C896" s="159"/>
      <c r="D896" s="157" t="str">
        <f t="shared" si="13"/>
        <v/>
      </c>
      <c r="E896" s="197"/>
    </row>
    <row r="897" ht="20.1" hidden="1" customHeight="1" spans="1:5">
      <c r="A897" s="197" t="s">
        <v>846</v>
      </c>
      <c r="B897" s="159"/>
      <c r="C897" s="159"/>
      <c r="D897" s="157" t="str">
        <f t="shared" si="13"/>
        <v/>
      </c>
      <c r="E897" s="197"/>
    </row>
    <row r="898" ht="20.1" hidden="1" customHeight="1" spans="1:5">
      <c r="A898" s="197" t="s">
        <v>847</v>
      </c>
      <c r="B898" s="159"/>
      <c r="C898" s="159"/>
      <c r="D898" s="157" t="str">
        <f t="shared" si="13"/>
        <v/>
      </c>
      <c r="E898" s="197"/>
    </row>
    <row r="899" ht="20.1" hidden="1" customHeight="1" spans="1:5">
      <c r="A899" s="197" t="s">
        <v>848</v>
      </c>
      <c r="B899" s="159"/>
      <c r="C899" s="159"/>
      <c r="D899" s="157" t="str">
        <f t="shared" si="13"/>
        <v/>
      </c>
      <c r="E899" s="197"/>
    </row>
    <row r="900" ht="20.1" hidden="1" customHeight="1" spans="1:5">
      <c r="A900" s="197" t="s">
        <v>849</v>
      </c>
      <c r="B900" s="159"/>
      <c r="C900" s="159"/>
      <c r="D900" s="157" t="str">
        <f t="shared" si="13"/>
        <v/>
      </c>
      <c r="E900" s="197"/>
    </row>
    <row r="901" ht="20.1" customHeight="1" spans="1:5">
      <c r="A901" s="197" t="s">
        <v>850</v>
      </c>
      <c r="B901" s="159">
        <v>26</v>
      </c>
      <c r="C901" s="159"/>
      <c r="D901" s="157">
        <f t="shared" si="13"/>
        <v>0</v>
      </c>
      <c r="E901" s="197"/>
    </row>
    <row r="902" ht="20.1" hidden="1" customHeight="1" spans="1:5">
      <c r="A902" s="197" t="s">
        <v>851</v>
      </c>
      <c r="B902" s="159"/>
      <c r="C902" s="159"/>
      <c r="D902" s="157" t="str">
        <f t="shared" si="13"/>
        <v/>
      </c>
      <c r="E902" s="197"/>
    </row>
    <row r="903" ht="20.1" hidden="1" customHeight="1" spans="1:5">
      <c r="A903" s="197" t="s">
        <v>852</v>
      </c>
      <c r="B903" s="159"/>
      <c r="C903" s="159"/>
      <c r="D903" s="157" t="str">
        <f t="shared" ref="D903:D966" si="14">IF(B903=0,"",ROUND(C903/B903*100,1))</f>
        <v/>
      </c>
      <c r="E903" s="197"/>
    </row>
    <row r="904" ht="20.1" hidden="1" customHeight="1" spans="1:5">
      <c r="A904" s="197" t="s">
        <v>853</v>
      </c>
      <c r="B904" s="159"/>
      <c r="C904" s="159"/>
      <c r="D904" s="157" t="str">
        <f t="shared" si="14"/>
        <v/>
      </c>
      <c r="E904" s="197"/>
    </row>
    <row r="905" ht="20.1" hidden="1" customHeight="1" spans="1:5">
      <c r="A905" s="197" t="s">
        <v>854</v>
      </c>
      <c r="B905" s="159"/>
      <c r="C905" s="159"/>
      <c r="D905" s="157" t="str">
        <f t="shared" si="14"/>
        <v/>
      </c>
      <c r="E905" s="197"/>
    </row>
    <row r="906" ht="20.1" hidden="1" customHeight="1" spans="1:5">
      <c r="A906" s="197" t="s">
        <v>855</v>
      </c>
      <c r="B906" s="159"/>
      <c r="C906" s="159"/>
      <c r="D906" s="157" t="str">
        <f t="shared" si="14"/>
        <v/>
      </c>
      <c r="E906" s="197"/>
    </row>
    <row r="907" ht="20.1" hidden="1" customHeight="1" spans="1:5">
      <c r="A907" s="197" t="s">
        <v>856</v>
      </c>
      <c r="B907" s="159"/>
      <c r="C907" s="159"/>
      <c r="D907" s="157" t="str">
        <f t="shared" si="14"/>
        <v/>
      </c>
      <c r="E907" s="197"/>
    </row>
    <row r="908" ht="20.1" hidden="1" customHeight="1" spans="1:5">
      <c r="A908" s="197" t="s">
        <v>829</v>
      </c>
      <c r="B908" s="159"/>
      <c r="C908" s="159"/>
      <c r="D908" s="157" t="str">
        <f t="shared" si="14"/>
        <v/>
      </c>
      <c r="E908" s="197"/>
    </row>
    <row r="909" ht="20.1" hidden="1" customHeight="1" spans="1:5">
      <c r="A909" s="197" t="s">
        <v>857</v>
      </c>
      <c r="B909" s="159"/>
      <c r="C909" s="159"/>
      <c r="D909" s="157" t="str">
        <f t="shared" si="14"/>
        <v/>
      </c>
      <c r="E909" s="197"/>
    </row>
    <row r="910" ht="20.1" hidden="1" customHeight="1" spans="1:5">
      <c r="A910" s="197" t="s">
        <v>858</v>
      </c>
      <c r="B910" s="159"/>
      <c r="C910" s="159"/>
      <c r="D910" s="157" t="str">
        <f t="shared" si="14"/>
        <v/>
      </c>
      <c r="E910" s="197"/>
    </row>
    <row r="911" ht="20.1" hidden="1" customHeight="1" spans="1:5">
      <c r="A911" s="197" t="s">
        <v>859</v>
      </c>
      <c r="B911" s="159"/>
      <c r="C911" s="159"/>
      <c r="D911" s="157" t="str">
        <f t="shared" si="14"/>
        <v/>
      </c>
      <c r="E911" s="197"/>
    </row>
    <row r="912" ht="20.1" hidden="1" customHeight="1" spans="1:5">
      <c r="A912" s="197" t="s">
        <v>860</v>
      </c>
      <c r="B912" s="156">
        <f>SUM(B913:B922)</f>
        <v>0</v>
      </c>
      <c r="C912" s="156">
        <f>SUM(C913:C922)</f>
        <v>0</v>
      </c>
      <c r="D912" s="157" t="str">
        <f t="shared" si="14"/>
        <v/>
      </c>
      <c r="E912" s="197"/>
    </row>
    <row r="913" ht="20.1" hidden="1" customHeight="1" spans="1:5">
      <c r="A913" s="197" t="s">
        <v>771</v>
      </c>
      <c r="B913" s="159"/>
      <c r="C913" s="159"/>
      <c r="D913" s="157" t="str">
        <f t="shared" si="14"/>
        <v/>
      </c>
      <c r="E913" s="197"/>
    </row>
    <row r="914" ht="20.1" hidden="1" customHeight="1" spans="1:5">
      <c r="A914" s="197" t="s">
        <v>772</v>
      </c>
      <c r="B914" s="159"/>
      <c r="C914" s="159"/>
      <c r="D914" s="157" t="str">
        <f t="shared" si="14"/>
        <v/>
      </c>
      <c r="E914" s="197"/>
    </row>
    <row r="915" ht="20.1" hidden="1" customHeight="1" spans="1:5">
      <c r="A915" s="197" t="s">
        <v>773</v>
      </c>
      <c r="B915" s="159"/>
      <c r="C915" s="159"/>
      <c r="D915" s="157" t="str">
        <f t="shared" si="14"/>
        <v/>
      </c>
      <c r="E915" s="197"/>
    </row>
    <row r="916" ht="20.1" hidden="1" customHeight="1" spans="1:5">
      <c r="A916" s="197" t="s">
        <v>861</v>
      </c>
      <c r="B916" s="159"/>
      <c r="C916" s="159"/>
      <c r="D916" s="157" t="str">
        <f t="shared" si="14"/>
        <v/>
      </c>
      <c r="E916" s="197"/>
    </row>
    <row r="917" ht="20.1" hidden="1" customHeight="1" spans="1:5">
      <c r="A917" s="197" t="s">
        <v>862</v>
      </c>
      <c r="B917" s="159"/>
      <c r="C917" s="159"/>
      <c r="D917" s="157" t="str">
        <f t="shared" si="14"/>
        <v/>
      </c>
      <c r="E917" s="197"/>
    </row>
    <row r="918" ht="20.1" hidden="1" customHeight="1" spans="1:5">
      <c r="A918" s="197" t="s">
        <v>863</v>
      </c>
      <c r="B918" s="159"/>
      <c r="C918" s="159"/>
      <c r="D918" s="157" t="str">
        <f t="shared" si="14"/>
        <v/>
      </c>
      <c r="E918" s="197"/>
    </row>
    <row r="919" ht="20.1" hidden="1" customHeight="1" spans="1:5">
      <c r="A919" s="197" t="s">
        <v>864</v>
      </c>
      <c r="B919" s="159"/>
      <c r="C919" s="159"/>
      <c r="D919" s="157" t="str">
        <f t="shared" si="14"/>
        <v/>
      </c>
      <c r="E919" s="197"/>
    </row>
    <row r="920" ht="20.1" hidden="1" customHeight="1" spans="1:5">
      <c r="A920" s="197" t="s">
        <v>865</v>
      </c>
      <c r="B920" s="159"/>
      <c r="C920" s="159"/>
      <c r="D920" s="157" t="str">
        <f t="shared" si="14"/>
        <v/>
      </c>
      <c r="E920" s="197"/>
    </row>
    <row r="921" ht="20.1" hidden="1" customHeight="1" spans="1:5">
      <c r="A921" s="197" t="s">
        <v>866</v>
      </c>
      <c r="B921" s="159"/>
      <c r="C921" s="159"/>
      <c r="D921" s="157" t="str">
        <f t="shared" si="14"/>
        <v/>
      </c>
      <c r="E921" s="197"/>
    </row>
    <row r="922" ht="20.1" hidden="1" customHeight="1" spans="1:5">
      <c r="A922" s="197" t="s">
        <v>867</v>
      </c>
      <c r="B922" s="159"/>
      <c r="C922" s="159"/>
      <c r="D922" s="157" t="str">
        <f t="shared" si="14"/>
        <v/>
      </c>
      <c r="E922" s="197"/>
    </row>
    <row r="923" ht="20.1" hidden="1" customHeight="1" spans="1:5">
      <c r="A923" s="197" t="s">
        <v>868</v>
      </c>
      <c r="B923" s="156">
        <f>SUM(B924:B933)</f>
        <v>0</v>
      </c>
      <c r="C923" s="156">
        <f>SUM(C924:C933)</f>
        <v>0</v>
      </c>
      <c r="D923" s="157" t="str">
        <f t="shared" si="14"/>
        <v/>
      </c>
      <c r="E923" s="197"/>
    </row>
    <row r="924" ht="20.1" hidden="1" customHeight="1" spans="1:5">
      <c r="A924" s="197" t="s">
        <v>771</v>
      </c>
      <c r="B924" s="159"/>
      <c r="C924" s="159"/>
      <c r="D924" s="157" t="str">
        <f t="shared" si="14"/>
        <v/>
      </c>
      <c r="E924" s="197"/>
    </row>
    <row r="925" ht="20.1" hidden="1" customHeight="1" spans="1:5">
      <c r="A925" s="197" t="s">
        <v>772</v>
      </c>
      <c r="B925" s="159"/>
      <c r="C925" s="159"/>
      <c r="D925" s="157" t="str">
        <f t="shared" si="14"/>
        <v/>
      </c>
      <c r="E925" s="197"/>
    </row>
    <row r="926" ht="20.1" hidden="1" customHeight="1" spans="1:5">
      <c r="A926" s="197" t="s">
        <v>773</v>
      </c>
      <c r="B926" s="159"/>
      <c r="C926" s="159"/>
      <c r="D926" s="157" t="str">
        <f t="shared" si="14"/>
        <v/>
      </c>
      <c r="E926" s="197"/>
    </row>
    <row r="927" ht="20.1" hidden="1" customHeight="1" spans="1:5">
      <c r="A927" s="197" t="s">
        <v>869</v>
      </c>
      <c r="B927" s="159"/>
      <c r="C927" s="159"/>
      <c r="D927" s="157" t="str">
        <f t="shared" si="14"/>
        <v/>
      </c>
      <c r="E927" s="197"/>
    </row>
    <row r="928" ht="20.1" hidden="1" customHeight="1" spans="1:5">
      <c r="A928" s="197" t="s">
        <v>870</v>
      </c>
      <c r="B928" s="159"/>
      <c r="C928" s="159"/>
      <c r="D928" s="157" t="str">
        <f t="shared" si="14"/>
        <v/>
      </c>
      <c r="E928" s="197"/>
    </row>
    <row r="929" ht="20.1" hidden="1" customHeight="1" spans="1:5">
      <c r="A929" s="197" t="s">
        <v>871</v>
      </c>
      <c r="B929" s="159"/>
      <c r="C929" s="159"/>
      <c r="D929" s="157" t="str">
        <f t="shared" si="14"/>
        <v/>
      </c>
      <c r="E929" s="197"/>
    </row>
    <row r="930" ht="20.1" hidden="1" customHeight="1" spans="1:5">
      <c r="A930" s="197" t="s">
        <v>872</v>
      </c>
      <c r="B930" s="159"/>
      <c r="C930" s="159"/>
      <c r="D930" s="157" t="str">
        <f t="shared" si="14"/>
        <v/>
      </c>
      <c r="E930" s="197"/>
    </row>
    <row r="931" ht="20.1" hidden="1" customHeight="1" spans="1:5">
      <c r="A931" s="197" t="s">
        <v>873</v>
      </c>
      <c r="B931" s="159"/>
      <c r="C931" s="159"/>
      <c r="D931" s="157" t="str">
        <f t="shared" si="14"/>
        <v/>
      </c>
      <c r="E931" s="197"/>
    </row>
    <row r="932" ht="20.1" hidden="1" customHeight="1" spans="1:5">
      <c r="A932" s="197" t="s">
        <v>874</v>
      </c>
      <c r="B932" s="159"/>
      <c r="C932" s="159"/>
      <c r="D932" s="157" t="str">
        <f t="shared" si="14"/>
        <v/>
      </c>
      <c r="E932" s="197"/>
    </row>
    <row r="933" ht="20.1" hidden="1" customHeight="1" spans="1:5">
      <c r="A933" s="197" t="s">
        <v>875</v>
      </c>
      <c r="B933" s="159"/>
      <c r="C933" s="159"/>
      <c r="D933" s="157" t="str">
        <f t="shared" si="14"/>
        <v/>
      </c>
      <c r="E933" s="197"/>
    </row>
    <row r="934" ht="20.1" hidden="1" customHeight="1" spans="1:5">
      <c r="A934" s="197" t="s">
        <v>876</v>
      </c>
      <c r="B934" s="156">
        <f>SUM(B935:B939)</f>
        <v>0</v>
      </c>
      <c r="C934" s="156">
        <f>SUM(C935:C939)</f>
        <v>0</v>
      </c>
      <c r="D934" s="157" t="str">
        <f t="shared" si="14"/>
        <v/>
      </c>
      <c r="E934" s="197"/>
    </row>
    <row r="935" ht="20.1" hidden="1" customHeight="1" spans="1:5">
      <c r="A935" s="197" t="s">
        <v>877</v>
      </c>
      <c r="B935" s="159"/>
      <c r="C935" s="159"/>
      <c r="D935" s="157" t="str">
        <f t="shared" si="14"/>
        <v/>
      </c>
      <c r="E935" s="197"/>
    </row>
    <row r="936" ht="20.1" hidden="1" customHeight="1" spans="1:5">
      <c r="A936" s="197" t="s">
        <v>878</v>
      </c>
      <c r="B936" s="159"/>
      <c r="C936" s="159"/>
      <c r="D936" s="157" t="str">
        <f t="shared" si="14"/>
        <v/>
      </c>
      <c r="E936" s="197"/>
    </row>
    <row r="937" ht="20.1" hidden="1" customHeight="1" spans="1:5">
      <c r="A937" s="197" t="s">
        <v>879</v>
      </c>
      <c r="B937" s="159"/>
      <c r="C937" s="159"/>
      <c r="D937" s="157" t="str">
        <f t="shared" si="14"/>
        <v/>
      </c>
      <c r="E937" s="197"/>
    </row>
    <row r="938" ht="20.1" hidden="1" customHeight="1" spans="1:5">
      <c r="A938" s="197" t="s">
        <v>880</v>
      </c>
      <c r="B938" s="159"/>
      <c r="C938" s="159"/>
      <c r="D938" s="157" t="str">
        <f t="shared" si="14"/>
        <v/>
      </c>
      <c r="E938" s="197"/>
    </row>
    <row r="939" ht="20.1" hidden="1" customHeight="1" spans="1:5">
      <c r="A939" s="197" t="s">
        <v>881</v>
      </c>
      <c r="B939" s="159"/>
      <c r="C939" s="159"/>
      <c r="D939" s="157" t="str">
        <f t="shared" si="14"/>
        <v/>
      </c>
      <c r="E939" s="197"/>
    </row>
    <row r="940" ht="20.1" hidden="1" customHeight="1" spans="1:5">
      <c r="A940" s="197" t="s">
        <v>882</v>
      </c>
      <c r="B940" s="156">
        <f>SUM(B941:B946)</f>
        <v>0</v>
      </c>
      <c r="C940" s="156">
        <f>SUM(C941:C946)</f>
        <v>0</v>
      </c>
      <c r="D940" s="157" t="str">
        <f t="shared" si="14"/>
        <v/>
      </c>
      <c r="E940" s="197"/>
    </row>
    <row r="941" ht="20.1" hidden="1" customHeight="1" spans="1:5">
      <c r="A941" s="197" t="s">
        <v>883</v>
      </c>
      <c r="B941" s="159"/>
      <c r="C941" s="159"/>
      <c r="D941" s="157" t="str">
        <f t="shared" si="14"/>
        <v/>
      </c>
      <c r="E941" s="197"/>
    </row>
    <row r="942" ht="20.1" hidden="1" customHeight="1" spans="1:5">
      <c r="A942" s="197" t="s">
        <v>884</v>
      </c>
      <c r="B942" s="159"/>
      <c r="C942" s="159"/>
      <c r="D942" s="157" t="str">
        <f t="shared" si="14"/>
        <v/>
      </c>
      <c r="E942" s="197"/>
    </row>
    <row r="943" ht="20.1" hidden="1" customHeight="1" spans="1:5">
      <c r="A943" s="197" t="s">
        <v>885</v>
      </c>
      <c r="B943" s="159"/>
      <c r="C943" s="159"/>
      <c r="D943" s="157" t="str">
        <f t="shared" si="14"/>
        <v/>
      </c>
      <c r="E943" s="197"/>
    </row>
    <row r="944" ht="20.1" hidden="1" customHeight="1" spans="1:5">
      <c r="A944" s="197" t="s">
        <v>886</v>
      </c>
      <c r="B944" s="159"/>
      <c r="C944" s="159"/>
      <c r="D944" s="157" t="str">
        <f t="shared" si="14"/>
        <v/>
      </c>
      <c r="E944" s="197"/>
    </row>
    <row r="945" ht="20.1" hidden="1" customHeight="1" spans="1:5">
      <c r="A945" s="197" t="s">
        <v>887</v>
      </c>
      <c r="B945" s="159"/>
      <c r="C945" s="159"/>
      <c r="D945" s="157" t="str">
        <f t="shared" si="14"/>
        <v/>
      </c>
      <c r="E945" s="197"/>
    </row>
    <row r="946" ht="20.1" hidden="1" customHeight="1" spans="1:5">
      <c r="A946" s="197" t="s">
        <v>888</v>
      </c>
      <c r="B946" s="159"/>
      <c r="C946" s="159"/>
      <c r="D946" s="157" t="str">
        <f t="shared" si="14"/>
        <v/>
      </c>
      <c r="E946" s="197"/>
    </row>
    <row r="947" ht="20.1" hidden="1" customHeight="1" spans="1:5">
      <c r="A947" s="197" t="s">
        <v>889</v>
      </c>
      <c r="B947" s="156">
        <f>SUM(B948:B953)</f>
        <v>0</v>
      </c>
      <c r="C947" s="156">
        <f>SUM(C948:C953)</f>
        <v>0</v>
      </c>
      <c r="D947" s="157" t="str">
        <f t="shared" si="14"/>
        <v/>
      </c>
      <c r="E947" s="197"/>
    </row>
    <row r="948" ht="20.1" hidden="1" customHeight="1" spans="1:5">
      <c r="A948" s="197" t="s">
        <v>890</v>
      </c>
      <c r="B948" s="159"/>
      <c r="C948" s="159"/>
      <c r="D948" s="157" t="str">
        <f t="shared" si="14"/>
        <v/>
      </c>
      <c r="E948" s="197"/>
    </row>
    <row r="949" ht="20.1" hidden="1" customHeight="1" spans="1:5">
      <c r="A949" s="197" t="s">
        <v>891</v>
      </c>
      <c r="B949" s="159"/>
      <c r="C949" s="159"/>
      <c r="D949" s="157" t="str">
        <f t="shared" si="14"/>
        <v/>
      </c>
      <c r="E949" s="197"/>
    </row>
    <row r="950" ht="20.1" hidden="1" customHeight="1" spans="1:5">
      <c r="A950" s="197" t="s">
        <v>892</v>
      </c>
      <c r="B950" s="159"/>
      <c r="C950" s="159"/>
      <c r="D950" s="157" t="str">
        <f t="shared" si="14"/>
        <v/>
      </c>
      <c r="E950" s="197"/>
    </row>
    <row r="951" ht="20.1" hidden="1" customHeight="1" spans="1:5">
      <c r="A951" s="197" t="s">
        <v>893</v>
      </c>
      <c r="B951" s="159"/>
      <c r="C951" s="159"/>
      <c r="D951" s="157" t="str">
        <f t="shared" si="14"/>
        <v/>
      </c>
      <c r="E951" s="197"/>
    </row>
    <row r="952" ht="20.1" hidden="1" customHeight="1" spans="1:5">
      <c r="A952" s="197" t="s">
        <v>894</v>
      </c>
      <c r="B952" s="159"/>
      <c r="C952" s="159"/>
      <c r="D952" s="157" t="str">
        <f t="shared" si="14"/>
        <v/>
      </c>
      <c r="E952" s="197"/>
    </row>
    <row r="953" ht="20.1" hidden="1" customHeight="1" spans="1:5">
      <c r="A953" s="197" t="s">
        <v>895</v>
      </c>
      <c r="B953" s="159"/>
      <c r="C953" s="159"/>
      <c r="D953" s="157" t="str">
        <f t="shared" si="14"/>
        <v/>
      </c>
      <c r="E953" s="197"/>
    </row>
    <row r="954" ht="20.1" hidden="1" customHeight="1" spans="1:5">
      <c r="A954" s="197" t="s">
        <v>896</v>
      </c>
      <c r="B954" s="156">
        <f>SUM(B955:B957)</f>
        <v>0</v>
      </c>
      <c r="C954" s="156">
        <f>SUM(C955:C957)</f>
        <v>0</v>
      </c>
      <c r="D954" s="157" t="str">
        <f t="shared" si="14"/>
        <v/>
      </c>
      <c r="E954" s="197"/>
    </row>
    <row r="955" ht="20.1" hidden="1" customHeight="1" spans="1:5">
      <c r="A955" s="197" t="s">
        <v>897</v>
      </c>
      <c r="B955" s="159"/>
      <c r="C955" s="159"/>
      <c r="D955" s="157" t="str">
        <f t="shared" si="14"/>
        <v/>
      </c>
      <c r="E955" s="197"/>
    </row>
    <row r="956" ht="20.1" hidden="1" customHeight="1" spans="1:5">
      <c r="A956" s="197" t="s">
        <v>898</v>
      </c>
      <c r="B956" s="159"/>
      <c r="C956" s="159"/>
      <c r="D956" s="157" t="str">
        <f t="shared" si="14"/>
        <v/>
      </c>
      <c r="E956" s="197"/>
    </row>
    <row r="957" ht="20.1" hidden="1" customHeight="1" spans="1:5">
      <c r="A957" s="197" t="s">
        <v>899</v>
      </c>
      <c r="B957" s="159"/>
      <c r="C957" s="159"/>
      <c r="D957" s="157" t="str">
        <f t="shared" si="14"/>
        <v/>
      </c>
      <c r="E957" s="197"/>
    </row>
    <row r="958" ht="20.1" hidden="1" customHeight="1" spans="1:5">
      <c r="A958" s="197" t="s">
        <v>900</v>
      </c>
      <c r="B958" s="156">
        <f>SUM(B959:B960)</f>
        <v>0</v>
      </c>
      <c r="C958" s="156">
        <f>SUM(C959:C960)</f>
        <v>0</v>
      </c>
      <c r="D958" s="157" t="str">
        <f t="shared" si="14"/>
        <v/>
      </c>
      <c r="E958" s="197"/>
    </row>
    <row r="959" ht="20.1" hidden="1" customHeight="1" spans="1:5">
      <c r="A959" s="197" t="s">
        <v>901</v>
      </c>
      <c r="B959" s="159"/>
      <c r="C959" s="159"/>
      <c r="D959" s="157" t="str">
        <f t="shared" si="14"/>
        <v/>
      </c>
      <c r="E959" s="197"/>
    </row>
    <row r="960" ht="20.1" hidden="1" customHeight="1" spans="1:5">
      <c r="A960" s="197" t="s">
        <v>902</v>
      </c>
      <c r="B960" s="159"/>
      <c r="C960" s="159"/>
      <c r="D960" s="157" t="str">
        <f t="shared" si="14"/>
        <v/>
      </c>
      <c r="E960" s="197"/>
    </row>
    <row r="961" ht="20.1" hidden="1" customHeight="1" spans="1:5">
      <c r="A961" s="197" t="s">
        <v>903</v>
      </c>
      <c r="B961" s="156">
        <f>SUM(B962,B985,B995,B1005,B1010,B1017,B1022,)</f>
        <v>0</v>
      </c>
      <c r="C961" s="156">
        <f>SUM(C962,C985,C995,C1005,C1010,C1017,C1022,)</f>
        <v>0</v>
      </c>
      <c r="D961" s="157" t="str">
        <f t="shared" si="14"/>
        <v/>
      </c>
      <c r="E961" s="197"/>
    </row>
    <row r="962" ht="20.1" hidden="1" customHeight="1" spans="1:5">
      <c r="A962" s="197" t="s">
        <v>904</v>
      </c>
      <c r="B962" s="156">
        <f>SUM(B963:B984)</f>
        <v>0</v>
      </c>
      <c r="C962" s="156">
        <f>SUM(C963:C984)</f>
        <v>0</v>
      </c>
      <c r="D962" s="157" t="str">
        <f t="shared" si="14"/>
        <v/>
      </c>
      <c r="E962" s="197"/>
    </row>
    <row r="963" ht="20.1" hidden="1" customHeight="1" spans="1:5">
      <c r="A963" s="197" t="s">
        <v>771</v>
      </c>
      <c r="B963" s="159"/>
      <c r="C963" s="159"/>
      <c r="D963" s="157" t="str">
        <f t="shared" si="14"/>
        <v/>
      </c>
      <c r="E963" s="197"/>
    </row>
    <row r="964" ht="20.1" hidden="1" customHeight="1" spans="1:5">
      <c r="A964" s="197" t="s">
        <v>772</v>
      </c>
      <c r="B964" s="159"/>
      <c r="C964" s="159"/>
      <c r="D964" s="157" t="str">
        <f t="shared" si="14"/>
        <v/>
      </c>
      <c r="E964" s="197"/>
    </row>
    <row r="965" ht="20.1" hidden="1" customHeight="1" spans="1:5">
      <c r="A965" s="197" t="s">
        <v>773</v>
      </c>
      <c r="B965" s="159"/>
      <c r="C965" s="159"/>
      <c r="D965" s="157" t="str">
        <f t="shared" si="14"/>
        <v/>
      </c>
      <c r="E965" s="197"/>
    </row>
    <row r="966" ht="20.1" hidden="1" customHeight="1" spans="1:5">
      <c r="A966" s="197" t="s">
        <v>905</v>
      </c>
      <c r="B966" s="159"/>
      <c r="C966" s="159"/>
      <c r="D966" s="157" t="str">
        <f t="shared" si="14"/>
        <v/>
      </c>
      <c r="E966" s="197"/>
    </row>
    <row r="967" ht="20.1" hidden="1" customHeight="1" spans="1:5">
      <c r="A967" s="197" t="s">
        <v>906</v>
      </c>
      <c r="B967" s="159"/>
      <c r="C967" s="159"/>
      <c r="D967" s="157" t="str">
        <f t="shared" ref="D967:D1030" si="15">IF(B967=0,"",ROUND(C967/B967*100,1))</f>
        <v/>
      </c>
      <c r="E967" s="197"/>
    </row>
    <row r="968" ht="20.1" hidden="1" customHeight="1" spans="1:5">
      <c r="A968" s="197" t="s">
        <v>907</v>
      </c>
      <c r="B968" s="159"/>
      <c r="C968" s="159"/>
      <c r="D968" s="157" t="str">
        <f t="shared" si="15"/>
        <v/>
      </c>
      <c r="E968" s="197"/>
    </row>
    <row r="969" ht="20.1" hidden="1" customHeight="1" spans="1:5">
      <c r="A969" s="197" t="s">
        <v>908</v>
      </c>
      <c r="B969" s="159"/>
      <c r="C969" s="159"/>
      <c r="D969" s="157" t="str">
        <f t="shared" si="15"/>
        <v/>
      </c>
      <c r="E969" s="197"/>
    </row>
    <row r="970" ht="20.1" hidden="1" customHeight="1" spans="1:5">
      <c r="A970" s="197" t="s">
        <v>909</v>
      </c>
      <c r="B970" s="159"/>
      <c r="C970" s="159"/>
      <c r="D970" s="157" t="str">
        <f t="shared" si="15"/>
        <v/>
      </c>
      <c r="E970" s="197"/>
    </row>
    <row r="971" ht="20.1" hidden="1" customHeight="1" spans="1:5">
      <c r="A971" s="197" t="s">
        <v>910</v>
      </c>
      <c r="B971" s="159"/>
      <c r="C971" s="159"/>
      <c r="D971" s="157" t="str">
        <f t="shared" si="15"/>
        <v/>
      </c>
      <c r="E971" s="197"/>
    </row>
    <row r="972" ht="20.1" hidden="1" customHeight="1" spans="1:5">
      <c r="A972" s="197" t="s">
        <v>911</v>
      </c>
      <c r="B972" s="159"/>
      <c r="C972" s="159"/>
      <c r="D972" s="157" t="str">
        <f t="shared" si="15"/>
        <v/>
      </c>
      <c r="E972" s="197"/>
    </row>
    <row r="973" ht="20.1" hidden="1" customHeight="1" spans="1:5">
      <c r="A973" s="197" t="s">
        <v>912</v>
      </c>
      <c r="B973" s="159"/>
      <c r="C973" s="159"/>
      <c r="D973" s="157" t="str">
        <f t="shared" si="15"/>
        <v/>
      </c>
      <c r="E973" s="197"/>
    </row>
    <row r="974" ht="20.1" hidden="1" customHeight="1" spans="1:5">
      <c r="A974" s="197" t="s">
        <v>913</v>
      </c>
      <c r="B974" s="159"/>
      <c r="C974" s="159"/>
      <c r="D974" s="157" t="str">
        <f t="shared" si="15"/>
        <v/>
      </c>
      <c r="E974" s="197"/>
    </row>
    <row r="975" ht="20.1" hidden="1" customHeight="1" spans="1:5">
      <c r="A975" s="197" t="s">
        <v>914</v>
      </c>
      <c r="B975" s="159"/>
      <c r="C975" s="159"/>
      <c r="D975" s="157" t="str">
        <f t="shared" si="15"/>
        <v/>
      </c>
      <c r="E975" s="197"/>
    </row>
    <row r="976" ht="20.1" hidden="1" customHeight="1" spans="1:5">
      <c r="A976" s="197" t="s">
        <v>915</v>
      </c>
      <c r="B976" s="159"/>
      <c r="C976" s="159"/>
      <c r="D976" s="157" t="str">
        <f t="shared" si="15"/>
        <v/>
      </c>
      <c r="E976" s="197"/>
    </row>
    <row r="977" ht="20.1" hidden="1" customHeight="1" spans="1:5">
      <c r="A977" s="197" t="s">
        <v>916</v>
      </c>
      <c r="B977" s="159"/>
      <c r="C977" s="159"/>
      <c r="D977" s="157" t="str">
        <f t="shared" si="15"/>
        <v/>
      </c>
      <c r="E977" s="197"/>
    </row>
    <row r="978" ht="20.1" hidden="1" customHeight="1" spans="1:5">
      <c r="A978" s="197" t="s">
        <v>917</v>
      </c>
      <c r="B978" s="159"/>
      <c r="C978" s="159"/>
      <c r="D978" s="157" t="str">
        <f t="shared" si="15"/>
        <v/>
      </c>
      <c r="E978" s="197"/>
    </row>
    <row r="979" ht="20.1" hidden="1" customHeight="1" spans="1:5">
      <c r="A979" s="197" t="s">
        <v>918</v>
      </c>
      <c r="B979" s="159"/>
      <c r="C979" s="159"/>
      <c r="D979" s="157" t="str">
        <f t="shared" si="15"/>
        <v/>
      </c>
      <c r="E979" s="197"/>
    </row>
    <row r="980" ht="18.75" hidden="1" customHeight="1" spans="1:5">
      <c r="A980" s="197" t="s">
        <v>919</v>
      </c>
      <c r="B980" s="159"/>
      <c r="C980" s="159"/>
      <c r="D980" s="157" t="str">
        <f t="shared" si="15"/>
        <v/>
      </c>
      <c r="E980" s="197"/>
    </row>
    <row r="981" ht="20.1" hidden="1" customHeight="1" spans="1:5">
      <c r="A981" s="197" t="s">
        <v>920</v>
      </c>
      <c r="B981" s="159"/>
      <c r="C981" s="159"/>
      <c r="D981" s="157" t="str">
        <f t="shared" si="15"/>
        <v/>
      </c>
      <c r="E981" s="197"/>
    </row>
    <row r="982" ht="20.1" hidden="1" customHeight="1" spans="1:5">
      <c r="A982" s="197" t="s">
        <v>921</v>
      </c>
      <c r="B982" s="159"/>
      <c r="C982" s="159"/>
      <c r="D982" s="157" t="str">
        <f t="shared" si="15"/>
        <v/>
      </c>
      <c r="E982" s="197"/>
    </row>
    <row r="983" ht="20.1" hidden="1" customHeight="1" spans="1:5">
      <c r="A983" s="197" t="s">
        <v>922</v>
      </c>
      <c r="B983" s="159"/>
      <c r="C983" s="159"/>
      <c r="D983" s="157" t="str">
        <f t="shared" si="15"/>
        <v/>
      </c>
      <c r="E983" s="197"/>
    </row>
    <row r="984" ht="20.1" hidden="1" customHeight="1" spans="1:5">
      <c r="A984" s="197" t="s">
        <v>923</v>
      </c>
      <c r="B984" s="159"/>
      <c r="C984" s="159"/>
      <c r="D984" s="157" t="str">
        <f t="shared" si="15"/>
        <v/>
      </c>
      <c r="E984" s="197"/>
    </row>
    <row r="985" ht="20.1" hidden="1" customHeight="1" spans="1:5">
      <c r="A985" s="197" t="s">
        <v>924</v>
      </c>
      <c r="B985" s="156">
        <f>SUM(B986:B994)</f>
        <v>0</v>
      </c>
      <c r="C985" s="156">
        <f>SUM(C986:C994)</f>
        <v>0</v>
      </c>
      <c r="D985" s="157" t="str">
        <f t="shared" si="15"/>
        <v/>
      </c>
      <c r="E985" s="197"/>
    </row>
    <row r="986" ht="20.1" hidden="1" customHeight="1" spans="1:5">
      <c r="A986" s="197" t="s">
        <v>771</v>
      </c>
      <c r="B986" s="159"/>
      <c r="C986" s="159"/>
      <c r="D986" s="157" t="str">
        <f t="shared" si="15"/>
        <v/>
      </c>
      <c r="E986" s="197"/>
    </row>
    <row r="987" ht="20.1" hidden="1" customHeight="1" spans="1:5">
      <c r="A987" s="197" t="s">
        <v>772</v>
      </c>
      <c r="B987" s="159"/>
      <c r="C987" s="159"/>
      <c r="D987" s="157" t="str">
        <f t="shared" si="15"/>
        <v/>
      </c>
      <c r="E987" s="197"/>
    </row>
    <row r="988" ht="20.1" hidden="1" customHeight="1" spans="1:5">
      <c r="A988" s="197" t="s">
        <v>773</v>
      </c>
      <c r="B988" s="159"/>
      <c r="C988" s="159"/>
      <c r="D988" s="157" t="str">
        <f t="shared" si="15"/>
        <v/>
      </c>
      <c r="E988" s="197"/>
    </row>
    <row r="989" ht="20.1" hidden="1" customHeight="1" spans="1:5">
      <c r="A989" s="197" t="s">
        <v>925</v>
      </c>
      <c r="B989" s="159"/>
      <c r="C989" s="159"/>
      <c r="D989" s="157" t="str">
        <f t="shared" si="15"/>
        <v/>
      </c>
      <c r="E989" s="197"/>
    </row>
    <row r="990" ht="20.1" hidden="1" customHeight="1" spans="1:5">
      <c r="A990" s="197" t="s">
        <v>926</v>
      </c>
      <c r="B990" s="159"/>
      <c r="C990" s="159"/>
      <c r="D990" s="157" t="str">
        <f t="shared" si="15"/>
        <v/>
      </c>
      <c r="E990" s="197"/>
    </row>
    <row r="991" ht="20.1" hidden="1" customHeight="1" spans="1:5">
      <c r="A991" s="197" t="s">
        <v>927</v>
      </c>
      <c r="B991" s="159"/>
      <c r="C991" s="159"/>
      <c r="D991" s="157" t="str">
        <f t="shared" si="15"/>
        <v/>
      </c>
      <c r="E991" s="197"/>
    </row>
    <row r="992" ht="20.1" hidden="1" customHeight="1" spans="1:5">
      <c r="A992" s="197" t="s">
        <v>928</v>
      </c>
      <c r="B992" s="159"/>
      <c r="C992" s="159"/>
      <c r="D992" s="157" t="str">
        <f t="shared" si="15"/>
        <v/>
      </c>
      <c r="E992" s="197"/>
    </row>
    <row r="993" ht="20.1" hidden="1" customHeight="1" spans="1:5">
      <c r="A993" s="197" t="s">
        <v>929</v>
      </c>
      <c r="B993" s="159"/>
      <c r="C993" s="159"/>
      <c r="D993" s="157" t="str">
        <f t="shared" si="15"/>
        <v/>
      </c>
      <c r="E993" s="197"/>
    </row>
    <row r="994" ht="20.1" hidden="1" customHeight="1" spans="1:5">
      <c r="A994" s="197" t="s">
        <v>930</v>
      </c>
      <c r="B994" s="159"/>
      <c r="C994" s="159"/>
      <c r="D994" s="157" t="str">
        <f t="shared" si="15"/>
        <v/>
      </c>
      <c r="E994" s="197"/>
    </row>
    <row r="995" ht="20.1" hidden="1" customHeight="1" spans="1:5">
      <c r="A995" s="197" t="s">
        <v>931</v>
      </c>
      <c r="B995" s="156">
        <f>SUM(B996:B1004)</f>
        <v>0</v>
      </c>
      <c r="C995" s="156">
        <f>SUM(C996:C1004)</f>
        <v>0</v>
      </c>
      <c r="D995" s="157" t="str">
        <f t="shared" si="15"/>
        <v/>
      </c>
      <c r="E995" s="197"/>
    </row>
    <row r="996" ht="20.1" hidden="1" customHeight="1" spans="1:5">
      <c r="A996" s="197" t="s">
        <v>771</v>
      </c>
      <c r="B996" s="159"/>
      <c r="C996" s="159"/>
      <c r="D996" s="157" t="str">
        <f t="shared" si="15"/>
        <v/>
      </c>
      <c r="E996" s="197"/>
    </row>
    <row r="997" ht="20.1" hidden="1" customHeight="1" spans="1:5">
      <c r="A997" s="197" t="s">
        <v>772</v>
      </c>
      <c r="B997" s="159"/>
      <c r="C997" s="159"/>
      <c r="D997" s="157" t="str">
        <f t="shared" si="15"/>
        <v/>
      </c>
      <c r="E997" s="197"/>
    </row>
    <row r="998" ht="20.1" hidden="1" customHeight="1" spans="1:5">
      <c r="A998" s="197" t="s">
        <v>773</v>
      </c>
      <c r="B998" s="159"/>
      <c r="C998" s="159"/>
      <c r="D998" s="157" t="str">
        <f t="shared" si="15"/>
        <v/>
      </c>
      <c r="E998" s="197"/>
    </row>
    <row r="999" ht="20.1" hidden="1" customHeight="1" spans="1:5">
      <c r="A999" s="197" t="s">
        <v>932</v>
      </c>
      <c r="B999" s="159"/>
      <c r="C999" s="159"/>
      <c r="D999" s="157" t="str">
        <f t="shared" si="15"/>
        <v/>
      </c>
      <c r="E999" s="197"/>
    </row>
    <row r="1000" ht="20.1" hidden="1" customHeight="1" spans="1:5">
      <c r="A1000" s="197" t="s">
        <v>933</v>
      </c>
      <c r="B1000" s="159"/>
      <c r="C1000" s="159"/>
      <c r="D1000" s="157" t="str">
        <f t="shared" si="15"/>
        <v/>
      </c>
      <c r="E1000" s="197"/>
    </row>
    <row r="1001" ht="20.1" hidden="1" customHeight="1" spans="1:5">
      <c r="A1001" s="197" t="s">
        <v>934</v>
      </c>
      <c r="B1001" s="159"/>
      <c r="C1001" s="159"/>
      <c r="D1001" s="157" t="str">
        <f t="shared" si="15"/>
        <v/>
      </c>
      <c r="E1001" s="197"/>
    </row>
    <row r="1002" ht="20.1" hidden="1" customHeight="1" spans="1:5">
      <c r="A1002" s="197" t="s">
        <v>935</v>
      </c>
      <c r="B1002" s="159"/>
      <c r="C1002" s="159"/>
      <c r="D1002" s="157" t="str">
        <f t="shared" si="15"/>
        <v/>
      </c>
      <c r="E1002" s="197"/>
    </row>
    <row r="1003" ht="20.1" hidden="1" customHeight="1" spans="1:5">
      <c r="A1003" s="197" t="s">
        <v>936</v>
      </c>
      <c r="B1003" s="159"/>
      <c r="C1003" s="159"/>
      <c r="D1003" s="157" t="str">
        <f t="shared" si="15"/>
        <v/>
      </c>
      <c r="E1003" s="197"/>
    </row>
    <row r="1004" ht="20.1" hidden="1" customHeight="1" spans="1:5">
      <c r="A1004" s="197" t="s">
        <v>937</v>
      </c>
      <c r="B1004" s="159"/>
      <c r="C1004" s="159"/>
      <c r="D1004" s="157" t="str">
        <f t="shared" si="15"/>
        <v/>
      </c>
      <c r="E1004" s="197"/>
    </row>
    <row r="1005" ht="20.1" hidden="1" customHeight="1" spans="1:5">
      <c r="A1005" s="197" t="s">
        <v>938</v>
      </c>
      <c r="B1005" s="156">
        <f>SUM(B1006:B1009)</f>
        <v>0</v>
      </c>
      <c r="C1005" s="156">
        <f>SUM(C1006:C1009)</f>
        <v>0</v>
      </c>
      <c r="D1005" s="157" t="str">
        <f t="shared" si="15"/>
        <v/>
      </c>
      <c r="E1005" s="197"/>
    </row>
    <row r="1006" ht="20.1" hidden="1" customHeight="1" spans="1:5">
      <c r="A1006" s="197" t="s">
        <v>939</v>
      </c>
      <c r="B1006" s="159"/>
      <c r="C1006" s="159"/>
      <c r="D1006" s="157" t="str">
        <f t="shared" si="15"/>
        <v/>
      </c>
      <c r="E1006" s="197"/>
    </row>
    <row r="1007" ht="20.1" hidden="1" customHeight="1" spans="1:5">
      <c r="A1007" s="197" t="s">
        <v>940</v>
      </c>
      <c r="B1007" s="159"/>
      <c r="C1007" s="159"/>
      <c r="D1007" s="157" t="str">
        <f t="shared" si="15"/>
        <v/>
      </c>
      <c r="E1007" s="197"/>
    </row>
    <row r="1008" ht="20.1" hidden="1" customHeight="1" spans="1:5">
      <c r="A1008" s="197" t="s">
        <v>941</v>
      </c>
      <c r="B1008" s="159"/>
      <c r="C1008" s="159"/>
      <c r="D1008" s="157" t="str">
        <f t="shared" si="15"/>
        <v/>
      </c>
      <c r="E1008" s="197"/>
    </row>
    <row r="1009" ht="20.1" hidden="1" customHeight="1" spans="1:5">
      <c r="A1009" s="197" t="s">
        <v>942</v>
      </c>
      <c r="B1009" s="159"/>
      <c r="C1009" s="159"/>
      <c r="D1009" s="157" t="str">
        <f t="shared" si="15"/>
        <v/>
      </c>
      <c r="E1009" s="197"/>
    </row>
    <row r="1010" ht="20.1" hidden="1" customHeight="1" spans="1:5">
      <c r="A1010" s="197" t="s">
        <v>943</v>
      </c>
      <c r="B1010" s="156">
        <f>SUM(B1011:B1016)</f>
        <v>0</v>
      </c>
      <c r="C1010" s="156">
        <f>SUM(C1011:C1016)</f>
        <v>0</v>
      </c>
      <c r="D1010" s="157" t="str">
        <f t="shared" si="15"/>
        <v/>
      </c>
      <c r="E1010" s="197"/>
    </row>
    <row r="1011" ht="20.1" hidden="1" customHeight="1" spans="1:5">
      <c r="A1011" s="197" t="s">
        <v>771</v>
      </c>
      <c r="B1011" s="159"/>
      <c r="C1011" s="159"/>
      <c r="D1011" s="157" t="str">
        <f t="shared" si="15"/>
        <v/>
      </c>
      <c r="E1011" s="197"/>
    </row>
    <row r="1012" ht="20.1" hidden="1" customHeight="1" spans="1:5">
      <c r="A1012" s="197" t="s">
        <v>772</v>
      </c>
      <c r="B1012" s="159"/>
      <c r="C1012" s="159"/>
      <c r="D1012" s="157" t="str">
        <f t="shared" si="15"/>
        <v/>
      </c>
      <c r="E1012" s="197"/>
    </row>
    <row r="1013" ht="20.1" hidden="1" customHeight="1" spans="1:5">
      <c r="A1013" s="197" t="s">
        <v>773</v>
      </c>
      <c r="B1013" s="159"/>
      <c r="C1013" s="159"/>
      <c r="D1013" s="157" t="str">
        <f t="shared" si="15"/>
        <v/>
      </c>
      <c r="E1013" s="197"/>
    </row>
    <row r="1014" ht="20.1" hidden="1" customHeight="1" spans="1:5">
      <c r="A1014" s="197" t="s">
        <v>929</v>
      </c>
      <c r="B1014" s="159"/>
      <c r="C1014" s="159"/>
      <c r="D1014" s="157" t="str">
        <f t="shared" si="15"/>
        <v/>
      </c>
      <c r="E1014" s="197"/>
    </row>
    <row r="1015" ht="20.1" hidden="1" customHeight="1" spans="1:5">
      <c r="A1015" s="197" t="s">
        <v>944</v>
      </c>
      <c r="B1015" s="159"/>
      <c r="C1015" s="159"/>
      <c r="D1015" s="157" t="str">
        <f t="shared" si="15"/>
        <v/>
      </c>
      <c r="E1015" s="197"/>
    </row>
    <row r="1016" ht="20.1" hidden="1" customHeight="1" spans="1:5">
      <c r="A1016" s="197" t="s">
        <v>945</v>
      </c>
      <c r="B1016" s="159"/>
      <c r="C1016" s="159"/>
      <c r="D1016" s="157" t="str">
        <f t="shared" si="15"/>
        <v/>
      </c>
      <c r="E1016" s="197"/>
    </row>
    <row r="1017" ht="20.1" hidden="1" customHeight="1" spans="1:5">
      <c r="A1017" s="197" t="s">
        <v>946</v>
      </c>
      <c r="B1017" s="156">
        <f>SUM(B1018:B1021)</f>
        <v>0</v>
      </c>
      <c r="C1017" s="156">
        <f>SUM(C1018:C1021)</f>
        <v>0</v>
      </c>
      <c r="D1017" s="157" t="str">
        <f t="shared" si="15"/>
        <v/>
      </c>
      <c r="E1017" s="197"/>
    </row>
    <row r="1018" ht="20.1" hidden="1" customHeight="1" spans="1:5">
      <c r="A1018" s="197" t="s">
        <v>947</v>
      </c>
      <c r="B1018" s="159"/>
      <c r="C1018" s="159"/>
      <c r="D1018" s="157" t="str">
        <f t="shared" si="15"/>
        <v/>
      </c>
      <c r="E1018" s="197"/>
    </row>
    <row r="1019" ht="20.1" hidden="1" customHeight="1" spans="1:5">
      <c r="A1019" s="197" t="s">
        <v>948</v>
      </c>
      <c r="B1019" s="159"/>
      <c r="C1019" s="159"/>
      <c r="D1019" s="157" t="str">
        <f t="shared" si="15"/>
        <v/>
      </c>
      <c r="E1019" s="197"/>
    </row>
    <row r="1020" ht="20.1" hidden="1" customHeight="1" spans="1:5">
      <c r="A1020" s="197" t="s">
        <v>949</v>
      </c>
      <c r="B1020" s="159"/>
      <c r="C1020" s="159"/>
      <c r="D1020" s="157" t="str">
        <f t="shared" si="15"/>
        <v/>
      </c>
      <c r="E1020" s="197"/>
    </row>
    <row r="1021" ht="20.1" hidden="1" customHeight="1" spans="1:5">
      <c r="A1021" s="197" t="s">
        <v>950</v>
      </c>
      <c r="B1021" s="159"/>
      <c r="C1021" s="159"/>
      <c r="D1021" s="157" t="str">
        <f t="shared" si="15"/>
        <v/>
      </c>
      <c r="E1021" s="197"/>
    </row>
    <row r="1022" ht="20.1" hidden="1" customHeight="1" spans="1:5">
      <c r="A1022" s="197" t="s">
        <v>951</v>
      </c>
      <c r="B1022" s="156">
        <f>SUM(B1023:B1024)</f>
        <v>0</v>
      </c>
      <c r="C1022" s="156">
        <f>SUM(C1023:C1024)</f>
        <v>0</v>
      </c>
      <c r="D1022" s="157" t="str">
        <f t="shared" si="15"/>
        <v/>
      </c>
      <c r="E1022" s="197"/>
    </row>
    <row r="1023" ht="20.1" hidden="1" customHeight="1" spans="1:5">
      <c r="A1023" s="197" t="s">
        <v>952</v>
      </c>
      <c r="B1023" s="159"/>
      <c r="C1023" s="159"/>
      <c r="D1023" s="157" t="str">
        <f t="shared" si="15"/>
        <v/>
      </c>
      <c r="E1023" s="197"/>
    </row>
    <row r="1024" ht="20.1" hidden="1" customHeight="1" spans="1:5">
      <c r="A1024" s="197" t="s">
        <v>953</v>
      </c>
      <c r="B1024" s="159"/>
      <c r="C1024" s="159"/>
      <c r="D1024" s="157" t="str">
        <f t="shared" si="15"/>
        <v/>
      </c>
      <c r="E1024" s="197"/>
    </row>
    <row r="1025" ht="20.1" customHeight="1" spans="1:5">
      <c r="A1025" s="197" t="s">
        <v>954</v>
      </c>
      <c r="B1025" s="156">
        <f>SUM(B1026,B1036,B1052,B1057,B1071,B1079,B1085,B1092,)</f>
        <v>305</v>
      </c>
      <c r="C1025" s="156">
        <f>SUM(C1026,C1036,C1052,C1057,C1071,C1079,C1085,C1092,)</f>
        <v>60</v>
      </c>
      <c r="D1025" s="157">
        <f t="shared" si="15"/>
        <v>19.7</v>
      </c>
      <c r="E1025" s="197"/>
    </row>
    <row r="1026" ht="20.1" customHeight="1" spans="1:5">
      <c r="A1026" s="197" t="s">
        <v>955</v>
      </c>
      <c r="B1026" s="156">
        <f>SUM(B1027:B1035)</f>
        <v>0</v>
      </c>
      <c r="C1026" s="156">
        <f>SUM(C1027:C1035)</f>
        <v>0</v>
      </c>
      <c r="D1026" s="157" t="str">
        <f t="shared" si="15"/>
        <v/>
      </c>
      <c r="E1026" s="197"/>
    </row>
    <row r="1027" ht="20.1" hidden="1" customHeight="1" spans="1:5">
      <c r="A1027" s="197" t="s">
        <v>771</v>
      </c>
      <c r="B1027" s="159"/>
      <c r="C1027" s="159"/>
      <c r="D1027" s="157" t="str">
        <f t="shared" si="15"/>
        <v/>
      </c>
      <c r="E1027" s="197"/>
    </row>
    <row r="1028" ht="20.1" hidden="1" customHeight="1" spans="1:5">
      <c r="A1028" s="197" t="s">
        <v>772</v>
      </c>
      <c r="B1028" s="159"/>
      <c r="C1028" s="159"/>
      <c r="D1028" s="157" t="str">
        <f t="shared" si="15"/>
        <v/>
      </c>
      <c r="E1028" s="197"/>
    </row>
    <row r="1029" ht="20.1" hidden="1" customHeight="1" spans="1:5">
      <c r="A1029" s="197" t="s">
        <v>773</v>
      </c>
      <c r="B1029" s="159"/>
      <c r="C1029" s="159"/>
      <c r="D1029" s="157" t="str">
        <f t="shared" si="15"/>
        <v/>
      </c>
      <c r="E1029" s="197"/>
    </row>
    <row r="1030" ht="20.1" hidden="1" customHeight="1" spans="1:5">
      <c r="A1030" s="197" t="s">
        <v>956</v>
      </c>
      <c r="B1030" s="159"/>
      <c r="C1030" s="159"/>
      <c r="D1030" s="157" t="str">
        <f t="shared" si="15"/>
        <v/>
      </c>
      <c r="E1030" s="197"/>
    </row>
    <row r="1031" ht="20.1" hidden="1" customHeight="1" spans="1:5">
      <c r="A1031" s="197" t="s">
        <v>957</v>
      </c>
      <c r="B1031" s="159"/>
      <c r="C1031" s="159"/>
      <c r="D1031" s="157" t="str">
        <f t="shared" ref="D1031:D1094" si="16">IF(B1031=0,"",ROUND(C1031/B1031*100,1))</f>
        <v/>
      </c>
      <c r="E1031" s="197"/>
    </row>
    <row r="1032" ht="20.1" hidden="1" customHeight="1" spans="1:5">
      <c r="A1032" s="197" t="s">
        <v>958</v>
      </c>
      <c r="B1032" s="159"/>
      <c r="C1032" s="159"/>
      <c r="D1032" s="157" t="str">
        <f t="shared" si="16"/>
        <v/>
      </c>
      <c r="E1032" s="197"/>
    </row>
    <row r="1033" ht="20.1" hidden="1" customHeight="1" spans="1:5">
      <c r="A1033" s="197" t="s">
        <v>959</v>
      </c>
      <c r="B1033" s="159"/>
      <c r="C1033" s="159"/>
      <c r="D1033" s="157" t="str">
        <f t="shared" si="16"/>
        <v/>
      </c>
      <c r="E1033" s="197"/>
    </row>
    <row r="1034" ht="20.1" hidden="1" customHeight="1" spans="1:5">
      <c r="A1034" s="197" t="s">
        <v>960</v>
      </c>
      <c r="B1034" s="159"/>
      <c r="C1034" s="159"/>
      <c r="D1034" s="157" t="str">
        <f t="shared" si="16"/>
        <v/>
      </c>
      <c r="E1034" s="197"/>
    </row>
    <row r="1035" ht="20.1" hidden="1" customHeight="1" spans="1:5">
      <c r="A1035" s="197" t="s">
        <v>961</v>
      </c>
      <c r="B1035" s="159"/>
      <c r="C1035" s="159"/>
      <c r="D1035" s="157" t="str">
        <f t="shared" si="16"/>
        <v/>
      </c>
      <c r="E1035" s="197"/>
    </row>
    <row r="1036" ht="20.1" hidden="1" customHeight="1" spans="1:5">
      <c r="A1036" s="197" t="s">
        <v>962</v>
      </c>
      <c r="B1036" s="156">
        <f>SUM(B1037:B1051)</f>
        <v>0</v>
      </c>
      <c r="C1036" s="156">
        <f>SUM(C1037:C1051)</f>
        <v>0</v>
      </c>
      <c r="D1036" s="157" t="str">
        <f t="shared" si="16"/>
        <v/>
      </c>
      <c r="E1036" s="197"/>
    </row>
    <row r="1037" ht="20.1" hidden="1" customHeight="1" spans="1:5">
      <c r="A1037" s="197" t="s">
        <v>771</v>
      </c>
      <c r="B1037" s="159"/>
      <c r="C1037" s="159"/>
      <c r="D1037" s="157" t="str">
        <f t="shared" si="16"/>
        <v/>
      </c>
      <c r="E1037" s="197"/>
    </row>
    <row r="1038" ht="20.1" hidden="1" customHeight="1" spans="1:5">
      <c r="A1038" s="197" t="s">
        <v>772</v>
      </c>
      <c r="B1038" s="159"/>
      <c r="C1038" s="159"/>
      <c r="D1038" s="157" t="str">
        <f t="shared" si="16"/>
        <v/>
      </c>
      <c r="E1038" s="197"/>
    </row>
    <row r="1039" ht="20.1" hidden="1" customHeight="1" spans="1:5">
      <c r="A1039" s="197" t="s">
        <v>773</v>
      </c>
      <c r="B1039" s="159"/>
      <c r="C1039" s="159"/>
      <c r="D1039" s="157" t="str">
        <f t="shared" si="16"/>
        <v/>
      </c>
      <c r="E1039" s="197"/>
    </row>
    <row r="1040" ht="20.1" hidden="1" customHeight="1" spans="1:5">
      <c r="A1040" s="197" t="s">
        <v>963</v>
      </c>
      <c r="B1040" s="159"/>
      <c r="C1040" s="159"/>
      <c r="D1040" s="157" t="str">
        <f t="shared" si="16"/>
        <v/>
      </c>
      <c r="E1040" s="197"/>
    </row>
    <row r="1041" ht="20.1" hidden="1" customHeight="1" spans="1:5">
      <c r="A1041" s="197" t="s">
        <v>964</v>
      </c>
      <c r="B1041" s="159"/>
      <c r="C1041" s="159"/>
      <c r="D1041" s="157" t="str">
        <f t="shared" si="16"/>
        <v/>
      </c>
      <c r="E1041" s="197"/>
    </row>
    <row r="1042" ht="20.1" hidden="1" customHeight="1" spans="1:5">
      <c r="A1042" s="197" t="s">
        <v>965</v>
      </c>
      <c r="B1042" s="159"/>
      <c r="C1042" s="159"/>
      <c r="D1042" s="157" t="str">
        <f t="shared" si="16"/>
        <v/>
      </c>
      <c r="E1042" s="197"/>
    </row>
    <row r="1043" ht="20.1" hidden="1" customHeight="1" spans="1:5">
      <c r="A1043" s="197" t="s">
        <v>966</v>
      </c>
      <c r="B1043" s="159"/>
      <c r="C1043" s="159"/>
      <c r="D1043" s="157" t="str">
        <f t="shared" si="16"/>
        <v/>
      </c>
      <c r="E1043" s="197"/>
    </row>
    <row r="1044" ht="20.1" hidden="1" customHeight="1" spans="1:5">
      <c r="A1044" s="197" t="s">
        <v>967</v>
      </c>
      <c r="B1044" s="159"/>
      <c r="C1044" s="159"/>
      <c r="D1044" s="157" t="str">
        <f t="shared" si="16"/>
        <v/>
      </c>
      <c r="E1044" s="197"/>
    </row>
    <row r="1045" ht="20.1" hidden="1" customHeight="1" spans="1:5">
      <c r="A1045" s="197" t="s">
        <v>968</v>
      </c>
      <c r="B1045" s="159"/>
      <c r="C1045" s="159"/>
      <c r="D1045" s="157" t="str">
        <f t="shared" si="16"/>
        <v/>
      </c>
      <c r="E1045" s="197"/>
    </row>
    <row r="1046" ht="20.1" hidden="1" customHeight="1" spans="1:5">
      <c r="A1046" s="197" t="s">
        <v>969</v>
      </c>
      <c r="B1046" s="159"/>
      <c r="C1046" s="159"/>
      <c r="D1046" s="157" t="str">
        <f t="shared" si="16"/>
        <v/>
      </c>
      <c r="E1046" s="197"/>
    </row>
    <row r="1047" ht="20.1" hidden="1" customHeight="1" spans="1:5">
      <c r="A1047" s="197" t="s">
        <v>970</v>
      </c>
      <c r="B1047" s="159"/>
      <c r="C1047" s="159"/>
      <c r="D1047" s="157" t="str">
        <f t="shared" si="16"/>
        <v/>
      </c>
      <c r="E1047" s="197"/>
    </row>
    <row r="1048" ht="20.1" hidden="1" customHeight="1" spans="1:5">
      <c r="A1048" s="197" t="s">
        <v>971</v>
      </c>
      <c r="B1048" s="159"/>
      <c r="C1048" s="159"/>
      <c r="D1048" s="157" t="str">
        <f t="shared" si="16"/>
        <v/>
      </c>
      <c r="E1048" s="197"/>
    </row>
    <row r="1049" ht="20.1" hidden="1" customHeight="1" spans="1:5">
      <c r="A1049" s="197" t="s">
        <v>972</v>
      </c>
      <c r="B1049" s="159"/>
      <c r="C1049" s="159"/>
      <c r="D1049" s="157" t="str">
        <f t="shared" si="16"/>
        <v/>
      </c>
      <c r="E1049" s="197"/>
    </row>
    <row r="1050" ht="20.1" hidden="1" customHeight="1" spans="1:5">
      <c r="A1050" s="197" t="s">
        <v>973</v>
      </c>
      <c r="B1050" s="159"/>
      <c r="C1050" s="159"/>
      <c r="D1050" s="157" t="str">
        <f t="shared" si="16"/>
        <v/>
      </c>
      <c r="E1050" s="197"/>
    </row>
    <row r="1051" ht="20.1" hidden="1" customHeight="1" spans="1:5">
      <c r="A1051" s="197" t="s">
        <v>974</v>
      </c>
      <c r="B1051" s="159"/>
      <c r="C1051" s="159"/>
      <c r="D1051" s="157" t="str">
        <f t="shared" si="16"/>
        <v/>
      </c>
      <c r="E1051" s="197"/>
    </row>
    <row r="1052" ht="20.1" hidden="1" customHeight="1" spans="1:5">
      <c r="A1052" s="197" t="s">
        <v>975</v>
      </c>
      <c r="B1052" s="156">
        <f>SUM(B1053:B1056)</f>
        <v>0</v>
      </c>
      <c r="C1052" s="156">
        <f>SUM(C1053:C1056)</f>
        <v>0</v>
      </c>
      <c r="D1052" s="157" t="str">
        <f t="shared" si="16"/>
        <v/>
      </c>
      <c r="E1052" s="197"/>
    </row>
    <row r="1053" ht="20.1" hidden="1" customHeight="1" spans="1:5">
      <c r="A1053" s="197" t="s">
        <v>771</v>
      </c>
      <c r="B1053" s="159"/>
      <c r="C1053" s="159"/>
      <c r="D1053" s="157" t="str">
        <f t="shared" si="16"/>
        <v/>
      </c>
      <c r="E1053" s="197"/>
    </row>
    <row r="1054" ht="20.1" hidden="1" customHeight="1" spans="1:5">
      <c r="A1054" s="197" t="s">
        <v>772</v>
      </c>
      <c r="B1054" s="159"/>
      <c r="C1054" s="159"/>
      <c r="D1054" s="157" t="str">
        <f t="shared" si="16"/>
        <v/>
      </c>
      <c r="E1054" s="197"/>
    </row>
    <row r="1055" ht="20.1" hidden="1" customHeight="1" spans="1:5">
      <c r="A1055" s="197" t="s">
        <v>773</v>
      </c>
      <c r="B1055" s="159"/>
      <c r="C1055" s="159"/>
      <c r="D1055" s="157" t="str">
        <f t="shared" si="16"/>
        <v/>
      </c>
      <c r="E1055" s="197"/>
    </row>
    <row r="1056" ht="20.1" hidden="1" customHeight="1" spans="1:5">
      <c r="A1056" s="197" t="s">
        <v>976</v>
      </c>
      <c r="B1056" s="159"/>
      <c r="C1056" s="159"/>
      <c r="D1056" s="157" t="str">
        <f t="shared" si="16"/>
        <v/>
      </c>
      <c r="E1056" s="197"/>
    </row>
    <row r="1057" ht="20.1" hidden="1" customHeight="1" spans="1:5">
      <c r="A1057" s="197" t="s">
        <v>977</v>
      </c>
      <c r="B1057" s="156">
        <f>SUM(B1058:B1070)</f>
        <v>0</v>
      </c>
      <c r="C1057" s="156">
        <f>SUM(C1058:C1070)</f>
        <v>0</v>
      </c>
      <c r="D1057" s="157" t="str">
        <f t="shared" si="16"/>
        <v/>
      </c>
      <c r="E1057" s="197"/>
    </row>
    <row r="1058" ht="20.1" hidden="1" customHeight="1" spans="1:5">
      <c r="A1058" s="197" t="s">
        <v>771</v>
      </c>
      <c r="B1058" s="159"/>
      <c r="C1058" s="159"/>
      <c r="D1058" s="157" t="str">
        <f t="shared" si="16"/>
        <v/>
      </c>
      <c r="E1058" s="197"/>
    </row>
    <row r="1059" ht="20.1" hidden="1" customHeight="1" spans="1:5">
      <c r="A1059" s="197" t="s">
        <v>772</v>
      </c>
      <c r="B1059" s="159"/>
      <c r="C1059" s="159"/>
      <c r="D1059" s="157" t="str">
        <f t="shared" si="16"/>
        <v/>
      </c>
      <c r="E1059" s="197"/>
    </row>
    <row r="1060" ht="20.1" hidden="1" customHeight="1" spans="1:5">
      <c r="A1060" s="197" t="s">
        <v>773</v>
      </c>
      <c r="B1060" s="159"/>
      <c r="C1060" s="159"/>
      <c r="D1060" s="157" t="str">
        <f t="shared" si="16"/>
        <v/>
      </c>
      <c r="E1060" s="197"/>
    </row>
    <row r="1061" ht="20.1" hidden="1" customHeight="1" spans="1:5">
      <c r="A1061" s="197" t="s">
        <v>978</v>
      </c>
      <c r="B1061" s="159"/>
      <c r="C1061" s="159"/>
      <c r="D1061" s="157" t="str">
        <f t="shared" si="16"/>
        <v/>
      </c>
      <c r="E1061" s="197"/>
    </row>
    <row r="1062" ht="20.1" hidden="1" customHeight="1" spans="1:5">
      <c r="A1062" s="197" t="s">
        <v>979</v>
      </c>
      <c r="B1062" s="159"/>
      <c r="C1062" s="159"/>
      <c r="D1062" s="157" t="str">
        <f t="shared" si="16"/>
        <v/>
      </c>
      <c r="E1062" s="197"/>
    </row>
    <row r="1063" ht="20.1" hidden="1" customHeight="1" spans="1:5">
      <c r="A1063" s="197" t="s">
        <v>980</v>
      </c>
      <c r="B1063" s="159"/>
      <c r="C1063" s="159"/>
      <c r="D1063" s="157" t="str">
        <f t="shared" si="16"/>
        <v/>
      </c>
      <c r="E1063" s="197"/>
    </row>
    <row r="1064" ht="20.1" hidden="1" customHeight="1" spans="1:5">
      <c r="A1064" s="197" t="s">
        <v>981</v>
      </c>
      <c r="B1064" s="159"/>
      <c r="C1064" s="159"/>
      <c r="D1064" s="157" t="str">
        <f t="shared" si="16"/>
        <v/>
      </c>
      <c r="E1064" s="197"/>
    </row>
    <row r="1065" ht="20.1" hidden="1" customHeight="1" spans="1:5">
      <c r="A1065" s="197" t="s">
        <v>982</v>
      </c>
      <c r="B1065" s="159"/>
      <c r="C1065" s="159"/>
      <c r="D1065" s="157" t="str">
        <f t="shared" si="16"/>
        <v/>
      </c>
      <c r="E1065" s="197"/>
    </row>
    <row r="1066" ht="20.1" hidden="1" customHeight="1" spans="1:5">
      <c r="A1066" s="197" t="s">
        <v>983</v>
      </c>
      <c r="B1066" s="159"/>
      <c r="C1066" s="159"/>
      <c r="D1066" s="157" t="str">
        <f t="shared" si="16"/>
        <v/>
      </c>
      <c r="E1066" s="197"/>
    </row>
    <row r="1067" ht="20.1" hidden="1" customHeight="1" spans="1:5">
      <c r="A1067" s="197" t="s">
        <v>984</v>
      </c>
      <c r="B1067" s="159"/>
      <c r="C1067" s="159"/>
      <c r="D1067" s="157" t="str">
        <f t="shared" si="16"/>
        <v/>
      </c>
      <c r="E1067" s="197"/>
    </row>
    <row r="1068" ht="20.1" hidden="1" customHeight="1" spans="1:5">
      <c r="A1068" s="197" t="s">
        <v>929</v>
      </c>
      <c r="B1068" s="159"/>
      <c r="C1068" s="159"/>
      <c r="D1068" s="157" t="str">
        <f t="shared" si="16"/>
        <v/>
      </c>
      <c r="E1068" s="197"/>
    </row>
    <row r="1069" ht="20.1" hidden="1" customHeight="1" spans="1:5">
      <c r="A1069" s="197" t="s">
        <v>985</v>
      </c>
      <c r="B1069" s="159"/>
      <c r="C1069" s="159"/>
      <c r="D1069" s="157" t="str">
        <f t="shared" si="16"/>
        <v/>
      </c>
      <c r="E1069" s="197"/>
    </row>
    <row r="1070" ht="20.1" hidden="1" customHeight="1" spans="1:5">
      <c r="A1070" s="197" t="s">
        <v>986</v>
      </c>
      <c r="B1070" s="159"/>
      <c r="C1070" s="159"/>
      <c r="D1070" s="157" t="str">
        <f t="shared" si="16"/>
        <v/>
      </c>
      <c r="E1070" s="197"/>
    </row>
    <row r="1071" ht="20.1" customHeight="1" spans="1:5">
      <c r="A1071" s="197" t="s">
        <v>987</v>
      </c>
      <c r="B1071" s="156">
        <f>SUM(B1072:B1078)</f>
        <v>155</v>
      </c>
      <c r="C1071" s="156">
        <f>SUM(C1072:C1078)</f>
        <v>60</v>
      </c>
      <c r="D1071" s="157">
        <f t="shared" si="16"/>
        <v>38.7</v>
      </c>
      <c r="E1071" s="197"/>
    </row>
    <row r="1072" ht="20.1" customHeight="1" spans="1:5">
      <c r="A1072" s="197" t="s">
        <v>771</v>
      </c>
      <c r="B1072" s="159">
        <v>75</v>
      </c>
      <c r="C1072" s="159">
        <v>60</v>
      </c>
      <c r="D1072" s="157">
        <f t="shared" si="16"/>
        <v>80</v>
      </c>
      <c r="E1072" s="197"/>
    </row>
    <row r="1073" ht="20.1" hidden="1" customHeight="1" spans="1:5">
      <c r="A1073" s="197" t="s">
        <v>772</v>
      </c>
      <c r="B1073" s="159"/>
      <c r="C1073" s="159"/>
      <c r="D1073" s="157" t="str">
        <f t="shared" si="16"/>
        <v/>
      </c>
      <c r="E1073" s="197"/>
    </row>
    <row r="1074" ht="20.1" hidden="1" customHeight="1" spans="1:5">
      <c r="A1074" s="197" t="s">
        <v>773</v>
      </c>
      <c r="B1074" s="159"/>
      <c r="C1074" s="159"/>
      <c r="D1074" s="157" t="str">
        <f t="shared" si="16"/>
        <v/>
      </c>
      <c r="E1074" s="197"/>
    </row>
    <row r="1075" ht="20.1" hidden="1" customHeight="1" spans="1:5">
      <c r="A1075" s="197" t="s">
        <v>988</v>
      </c>
      <c r="B1075" s="159"/>
      <c r="C1075" s="159"/>
      <c r="D1075" s="157" t="str">
        <f t="shared" si="16"/>
        <v/>
      </c>
      <c r="E1075" s="197"/>
    </row>
    <row r="1076" ht="20.1" hidden="1" customHeight="1" spans="1:5">
      <c r="A1076" s="197" t="s">
        <v>989</v>
      </c>
      <c r="B1076" s="159"/>
      <c r="C1076" s="159"/>
      <c r="D1076" s="157" t="str">
        <f t="shared" si="16"/>
        <v/>
      </c>
      <c r="E1076" s="197"/>
    </row>
    <row r="1077" ht="20.1" hidden="1" customHeight="1" spans="1:5">
      <c r="A1077" s="197" t="s">
        <v>990</v>
      </c>
      <c r="B1077" s="159"/>
      <c r="C1077" s="159"/>
      <c r="D1077" s="157" t="str">
        <f t="shared" si="16"/>
        <v/>
      </c>
      <c r="E1077" s="197"/>
    </row>
    <row r="1078" ht="20.1" customHeight="1" spans="1:5">
      <c r="A1078" s="197" t="s">
        <v>991</v>
      </c>
      <c r="B1078" s="159">
        <v>80</v>
      </c>
      <c r="C1078" s="159"/>
      <c r="D1078" s="157">
        <f t="shared" si="16"/>
        <v>0</v>
      </c>
      <c r="E1078" s="197"/>
    </row>
    <row r="1079" ht="20.1" customHeight="1" spans="1:5">
      <c r="A1079" s="197" t="s">
        <v>992</v>
      </c>
      <c r="B1079" s="156">
        <f>SUM(B1080:B1084)</f>
        <v>0</v>
      </c>
      <c r="C1079" s="156">
        <f>SUM(C1080:C1084)</f>
        <v>0</v>
      </c>
      <c r="D1079" s="157" t="str">
        <f t="shared" si="16"/>
        <v/>
      </c>
      <c r="E1079" s="197"/>
    </row>
    <row r="1080" ht="20.1" hidden="1" customHeight="1" spans="1:5">
      <c r="A1080" s="197" t="s">
        <v>771</v>
      </c>
      <c r="B1080" s="159"/>
      <c r="C1080" s="159"/>
      <c r="D1080" s="157" t="str">
        <f t="shared" si="16"/>
        <v/>
      </c>
      <c r="E1080" s="197"/>
    </row>
    <row r="1081" ht="20.1" hidden="1" customHeight="1" spans="1:5">
      <c r="A1081" s="197" t="s">
        <v>772</v>
      </c>
      <c r="B1081" s="159"/>
      <c r="C1081" s="159"/>
      <c r="D1081" s="157" t="str">
        <f t="shared" si="16"/>
        <v/>
      </c>
      <c r="E1081" s="197"/>
    </row>
    <row r="1082" ht="20.1" hidden="1" customHeight="1" spans="1:5">
      <c r="A1082" s="197" t="s">
        <v>773</v>
      </c>
      <c r="B1082" s="159"/>
      <c r="C1082" s="159"/>
      <c r="D1082" s="157" t="str">
        <f t="shared" si="16"/>
        <v/>
      </c>
      <c r="E1082" s="197"/>
    </row>
    <row r="1083" ht="19.5" hidden="1" customHeight="1" spans="1:5">
      <c r="A1083" s="197" t="s">
        <v>993</v>
      </c>
      <c r="B1083" s="159"/>
      <c r="C1083" s="159"/>
      <c r="D1083" s="157" t="str">
        <f t="shared" si="16"/>
        <v/>
      </c>
      <c r="E1083" s="197"/>
    </row>
    <row r="1084" ht="20.1" hidden="1" customHeight="1" spans="1:5">
      <c r="A1084" s="197" t="s">
        <v>994</v>
      </c>
      <c r="B1084" s="159"/>
      <c r="C1084" s="159"/>
      <c r="D1084" s="157" t="str">
        <f t="shared" si="16"/>
        <v/>
      </c>
      <c r="E1084" s="197"/>
    </row>
    <row r="1085" ht="20.1" customHeight="1" spans="1:5">
      <c r="A1085" s="197" t="s">
        <v>995</v>
      </c>
      <c r="B1085" s="156">
        <f>SUM(B1086:B1091)</f>
        <v>0</v>
      </c>
      <c r="C1085" s="156">
        <f>SUM(C1086:C1091)</f>
        <v>0</v>
      </c>
      <c r="D1085" s="157" t="str">
        <f t="shared" si="16"/>
        <v/>
      </c>
      <c r="E1085" s="197"/>
    </row>
    <row r="1086" ht="20.1" hidden="1" customHeight="1" spans="1:5">
      <c r="A1086" s="197" t="s">
        <v>771</v>
      </c>
      <c r="B1086" s="159"/>
      <c r="C1086" s="159"/>
      <c r="D1086" s="157" t="str">
        <f t="shared" si="16"/>
        <v/>
      </c>
      <c r="E1086" s="197"/>
    </row>
    <row r="1087" ht="20.1" hidden="1" customHeight="1" spans="1:5">
      <c r="A1087" s="197" t="s">
        <v>772</v>
      </c>
      <c r="B1087" s="159"/>
      <c r="C1087" s="159"/>
      <c r="D1087" s="157" t="str">
        <f t="shared" si="16"/>
        <v/>
      </c>
      <c r="E1087" s="197"/>
    </row>
    <row r="1088" ht="20.1" hidden="1" customHeight="1" spans="1:5">
      <c r="A1088" s="197" t="s">
        <v>773</v>
      </c>
      <c r="B1088" s="159"/>
      <c r="C1088" s="159"/>
      <c r="D1088" s="157" t="str">
        <f t="shared" si="16"/>
        <v/>
      </c>
      <c r="E1088" s="197"/>
    </row>
    <row r="1089" ht="20.1" hidden="1" customHeight="1" spans="1:5">
      <c r="A1089" s="197" t="s">
        <v>996</v>
      </c>
      <c r="B1089" s="159"/>
      <c r="C1089" s="159"/>
      <c r="D1089" s="157" t="str">
        <f t="shared" si="16"/>
        <v/>
      </c>
      <c r="E1089" s="197"/>
    </row>
    <row r="1090" ht="20.1" hidden="1" customHeight="1" spans="1:5">
      <c r="A1090" s="197" t="s">
        <v>997</v>
      </c>
      <c r="B1090" s="159"/>
      <c r="C1090" s="159"/>
      <c r="D1090" s="157" t="str">
        <f t="shared" si="16"/>
        <v/>
      </c>
      <c r="E1090" s="197"/>
    </row>
    <row r="1091" ht="20.1" hidden="1" customHeight="1" spans="1:5">
      <c r="A1091" s="197" t="s">
        <v>998</v>
      </c>
      <c r="B1091" s="159"/>
      <c r="C1091" s="159"/>
      <c r="D1091" s="157" t="str">
        <f t="shared" si="16"/>
        <v/>
      </c>
      <c r="E1091" s="197"/>
    </row>
    <row r="1092" ht="20.1" customHeight="1" spans="1:5">
      <c r="A1092" s="197" t="s">
        <v>999</v>
      </c>
      <c r="B1092" s="156">
        <f>SUM(B1093:B1098)</f>
        <v>150</v>
      </c>
      <c r="C1092" s="156">
        <f>SUM(C1093:C1098)</f>
        <v>0</v>
      </c>
      <c r="D1092" s="157">
        <f t="shared" si="16"/>
        <v>0</v>
      </c>
      <c r="E1092" s="197"/>
    </row>
    <row r="1093" ht="20.1" hidden="1" customHeight="1" spans="1:5">
      <c r="A1093" s="197" t="s">
        <v>1000</v>
      </c>
      <c r="B1093" s="159"/>
      <c r="C1093" s="159"/>
      <c r="D1093" s="157" t="str">
        <f t="shared" si="16"/>
        <v/>
      </c>
      <c r="E1093" s="197"/>
    </row>
    <row r="1094" ht="20.1" hidden="1" customHeight="1" spans="1:5">
      <c r="A1094" s="197" t="s">
        <v>1001</v>
      </c>
      <c r="B1094" s="159"/>
      <c r="C1094" s="159"/>
      <c r="D1094" s="157" t="str">
        <f t="shared" si="16"/>
        <v/>
      </c>
      <c r="E1094" s="197"/>
    </row>
    <row r="1095" ht="20.1" hidden="1" customHeight="1" spans="1:5">
      <c r="A1095" s="197" t="s">
        <v>1002</v>
      </c>
      <c r="B1095" s="159"/>
      <c r="C1095" s="159"/>
      <c r="D1095" s="157" t="str">
        <f t="shared" ref="D1095:D1158" si="17">IF(B1095=0,"",ROUND(C1095/B1095*100,1))</f>
        <v/>
      </c>
      <c r="E1095" s="197"/>
    </row>
    <row r="1096" ht="20.1" hidden="1" customHeight="1" spans="1:5">
      <c r="A1096" s="197" t="s">
        <v>1003</v>
      </c>
      <c r="B1096" s="159"/>
      <c r="C1096" s="159"/>
      <c r="D1096" s="157" t="str">
        <f t="shared" si="17"/>
        <v/>
      </c>
      <c r="E1096" s="197"/>
    </row>
    <row r="1097" ht="20.1" hidden="1" customHeight="1" spans="1:5">
      <c r="A1097" s="197" t="s">
        <v>1004</v>
      </c>
      <c r="B1097" s="159"/>
      <c r="C1097" s="159"/>
      <c r="D1097" s="157" t="str">
        <f t="shared" si="17"/>
        <v/>
      </c>
      <c r="E1097" s="197"/>
    </row>
    <row r="1098" ht="20.1" customHeight="1" spans="1:5">
      <c r="A1098" s="197" t="s">
        <v>1005</v>
      </c>
      <c r="B1098" s="159">
        <v>150</v>
      </c>
      <c r="C1098" s="159"/>
      <c r="D1098" s="157">
        <f t="shared" si="17"/>
        <v>0</v>
      </c>
      <c r="E1098" s="197"/>
    </row>
    <row r="1099" ht="20.1" customHeight="1" spans="1:5">
      <c r="A1099" s="197" t="s">
        <v>1006</v>
      </c>
      <c r="B1099" s="156">
        <f>SUM(B1100,B1110,B1117,B1123,)</f>
        <v>280</v>
      </c>
      <c r="C1099" s="156">
        <f>SUM(C1100,C1110,C1117,C1123,)</f>
        <v>0</v>
      </c>
      <c r="D1099" s="157">
        <f t="shared" si="17"/>
        <v>0</v>
      </c>
      <c r="E1099" s="197"/>
    </row>
    <row r="1100" ht="20.1" customHeight="1" spans="1:5">
      <c r="A1100" s="197" t="s">
        <v>1007</v>
      </c>
      <c r="B1100" s="156">
        <f>SUM(B1101:B1109)</f>
        <v>0</v>
      </c>
      <c r="C1100" s="156">
        <f>SUM(C1101:C1109)</f>
        <v>0</v>
      </c>
      <c r="D1100" s="157" t="str">
        <f t="shared" si="17"/>
        <v/>
      </c>
      <c r="E1100" s="197"/>
    </row>
    <row r="1101" ht="20.1" hidden="1" customHeight="1" spans="1:5">
      <c r="A1101" s="197" t="s">
        <v>771</v>
      </c>
      <c r="B1101" s="159"/>
      <c r="C1101" s="159"/>
      <c r="D1101" s="157" t="str">
        <f t="shared" si="17"/>
        <v/>
      </c>
      <c r="E1101" s="197"/>
    </row>
    <row r="1102" ht="20.1" hidden="1" customHeight="1" spans="1:5">
      <c r="A1102" s="197" t="s">
        <v>772</v>
      </c>
      <c r="B1102" s="159"/>
      <c r="C1102" s="159"/>
      <c r="D1102" s="157" t="str">
        <f t="shared" si="17"/>
        <v/>
      </c>
      <c r="E1102" s="197"/>
    </row>
    <row r="1103" ht="20.1" hidden="1" customHeight="1" spans="1:5">
      <c r="A1103" s="197" t="s">
        <v>773</v>
      </c>
      <c r="B1103" s="159"/>
      <c r="C1103" s="159"/>
      <c r="D1103" s="157" t="str">
        <f t="shared" si="17"/>
        <v/>
      </c>
      <c r="E1103" s="197"/>
    </row>
    <row r="1104" ht="20.1" hidden="1" customHeight="1" spans="1:5">
      <c r="A1104" s="197" t="s">
        <v>1008</v>
      </c>
      <c r="B1104" s="159"/>
      <c r="C1104" s="159"/>
      <c r="D1104" s="157" t="str">
        <f t="shared" si="17"/>
        <v/>
      </c>
      <c r="E1104" s="197"/>
    </row>
    <row r="1105" ht="20.1" hidden="1" customHeight="1" spans="1:5">
      <c r="A1105" s="197" t="s">
        <v>1009</v>
      </c>
      <c r="B1105" s="159"/>
      <c r="C1105" s="159"/>
      <c r="D1105" s="157" t="str">
        <f t="shared" si="17"/>
        <v/>
      </c>
      <c r="E1105" s="197"/>
    </row>
    <row r="1106" ht="20.1" hidden="1" customHeight="1" spans="1:5">
      <c r="A1106" s="197" t="s">
        <v>1010</v>
      </c>
      <c r="B1106" s="159"/>
      <c r="C1106" s="159"/>
      <c r="D1106" s="157" t="str">
        <f t="shared" si="17"/>
        <v/>
      </c>
      <c r="E1106" s="197"/>
    </row>
    <row r="1107" ht="20.1" hidden="1" customHeight="1" spans="1:5">
      <c r="A1107" s="197" t="s">
        <v>1011</v>
      </c>
      <c r="B1107" s="159"/>
      <c r="C1107" s="159"/>
      <c r="D1107" s="157" t="str">
        <f t="shared" si="17"/>
        <v/>
      </c>
      <c r="E1107" s="197"/>
    </row>
    <row r="1108" ht="20.1" hidden="1" customHeight="1" spans="1:5">
      <c r="A1108" s="197" t="s">
        <v>791</v>
      </c>
      <c r="B1108" s="159"/>
      <c r="C1108" s="159"/>
      <c r="D1108" s="157" t="str">
        <f t="shared" si="17"/>
        <v/>
      </c>
      <c r="E1108" s="197"/>
    </row>
    <row r="1109" ht="20.1" hidden="1" customHeight="1" spans="1:5">
      <c r="A1109" s="197" t="s">
        <v>1012</v>
      </c>
      <c r="B1109" s="159"/>
      <c r="C1109" s="159"/>
      <c r="D1109" s="157" t="str">
        <f t="shared" si="17"/>
        <v/>
      </c>
      <c r="E1109" s="197"/>
    </row>
    <row r="1110" ht="20.1" hidden="1" customHeight="1" spans="1:5">
      <c r="A1110" s="197" t="s">
        <v>1013</v>
      </c>
      <c r="B1110" s="156">
        <f>SUM(B1111:B1116)</f>
        <v>0</v>
      </c>
      <c r="C1110" s="156">
        <f>SUM(C1111:C1116)</f>
        <v>0</v>
      </c>
      <c r="D1110" s="157" t="str">
        <f t="shared" si="17"/>
        <v/>
      </c>
      <c r="E1110" s="197"/>
    </row>
    <row r="1111" ht="20.1" hidden="1" customHeight="1" spans="1:5">
      <c r="A1111" s="197" t="s">
        <v>771</v>
      </c>
      <c r="B1111" s="159"/>
      <c r="C1111" s="159"/>
      <c r="D1111" s="157" t="str">
        <f t="shared" si="17"/>
        <v/>
      </c>
      <c r="E1111" s="197"/>
    </row>
    <row r="1112" ht="20.1" hidden="1" customHeight="1" spans="1:5">
      <c r="A1112" s="197" t="s">
        <v>772</v>
      </c>
      <c r="B1112" s="159"/>
      <c r="C1112" s="159"/>
      <c r="D1112" s="157" t="str">
        <f t="shared" si="17"/>
        <v/>
      </c>
      <c r="E1112" s="197"/>
    </row>
    <row r="1113" ht="20.1" hidden="1" customHeight="1" spans="1:5">
      <c r="A1113" s="197" t="s">
        <v>773</v>
      </c>
      <c r="B1113" s="159"/>
      <c r="C1113" s="159"/>
      <c r="D1113" s="157" t="str">
        <f t="shared" si="17"/>
        <v/>
      </c>
      <c r="E1113" s="197"/>
    </row>
    <row r="1114" ht="20.1" hidden="1" customHeight="1" spans="1:5">
      <c r="A1114" s="197" t="s">
        <v>1014</v>
      </c>
      <c r="B1114" s="159"/>
      <c r="C1114" s="159"/>
      <c r="D1114" s="157" t="str">
        <f t="shared" si="17"/>
        <v/>
      </c>
      <c r="E1114" s="197"/>
    </row>
    <row r="1115" ht="20.1" hidden="1" customHeight="1" spans="1:5">
      <c r="A1115" s="197" t="s">
        <v>1015</v>
      </c>
      <c r="B1115" s="159"/>
      <c r="C1115" s="159"/>
      <c r="D1115" s="157" t="str">
        <f t="shared" si="17"/>
        <v/>
      </c>
      <c r="E1115" s="197"/>
    </row>
    <row r="1116" ht="20.1" hidden="1" customHeight="1" spans="1:5">
      <c r="A1116" s="197" t="s">
        <v>1016</v>
      </c>
      <c r="B1116" s="159"/>
      <c r="C1116" s="159"/>
      <c r="D1116" s="157" t="str">
        <f t="shared" si="17"/>
        <v/>
      </c>
      <c r="E1116" s="197"/>
    </row>
    <row r="1117" ht="20.1" customHeight="1" spans="1:5">
      <c r="A1117" s="197" t="s">
        <v>1017</v>
      </c>
      <c r="B1117" s="156">
        <f>SUM(B1118:B1122)</f>
        <v>280</v>
      </c>
      <c r="C1117" s="156">
        <f>SUM(C1118:C1122)</f>
        <v>0</v>
      </c>
      <c r="D1117" s="157">
        <f t="shared" si="17"/>
        <v>0</v>
      </c>
      <c r="E1117" s="197"/>
    </row>
    <row r="1118" ht="20.1" hidden="1" customHeight="1" spans="1:5">
      <c r="A1118" s="197" t="s">
        <v>771</v>
      </c>
      <c r="B1118" s="159"/>
      <c r="C1118" s="159"/>
      <c r="D1118" s="157" t="str">
        <f t="shared" si="17"/>
        <v/>
      </c>
      <c r="E1118" s="197"/>
    </row>
    <row r="1119" ht="20.1" hidden="1" customHeight="1" spans="1:5">
      <c r="A1119" s="197" t="s">
        <v>772</v>
      </c>
      <c r="B1119" s="159"/>
      <c r="C1119" s="159"/>
      <c r="D1119" s="157" t="str">
        <f t="shared" si="17"/>
        <v/>
      </c>
      <c r="E1119" s="197"/>
    </row>
    <row r="1120" ht="20.1" hidden="1" customHeight="1" spans="1:5">
      <c r="A1120" s="197" t="s">
        <v>773</v>
      </c>
      <c r="B1120" s="159"/>
      <c r="C1120" s="159"/>
      <c r="D1120" s="157" t="str">
        <f t="shared" si="17"/>
        <v/>
      </c>
      <c r="E1120" s="197"/>
    </row>
    <row r="1121" ht="20.1" hidden="1" customHeight="1" spans="1:5">
      <c r="A1121" s="197" t="s">
        <v>1018</v>
      </c>
      <c r="B1121" s="159"/>
      <c r="C1121" s="159"/>
      <c r="D1121" s="157" t="str">
        <f t="shared" si="17"/>
        <v/>
      </c>
      <c r="E1121" s="197"/>
    </row>
    <row r="1122" ht="20.1" customHeight="1" spans="1:5">
      <c r="A1122" s="197" t="s">
        <v>1019</v>
      </c>
      <c r="B1122" s="159">
        <v>280</v>
      </c>
      <c r="C1122" s="159"/>
      <c r="D1122" s="157">
        <f t="shared" si="17"/>
        <v>0</v>
      </c>
      <c r="E1122" s="197"/>
    </row>
    <row r="1123" ht="20.1" hidden="1" customHeight="1" spans="1:5">
      <c r="A1123" s="197" t="s">
        <v>1020</v>
      </c>
      <c r="B1123" s="156">
        <f>SUM(B1124:B1125)</f>
        <v>0</v>
      </c>
      <c r="C1123" s="156">
        <f>SUM(C1124:C1125)</f>
        <v>0</v>
      </c>
      <c r="D1123" s="157" t="str">
        <f t="shared" si="17"/>
        <v/>
      </c>
      <c r="E1123" s="197"/>
    </row>
    <row r="1124" ht="20.1" hidden="1" customHeight="1" spans="1:5">
      <c r="A1124" s="197" t="s">
        <v>1021</v>
      </c>
      <c r="B1124" s="159"/>
      <c r="C1124" s="159"/>
      <c r="D1124" s="157" t="str">
        <f t="shared" si="17"/>
        <v/>
      </c>
      <c r="E1124" s="197"/>
    </row>
    <row r="1125" ht="20.1" hidden="1" customHeight="1" spans="1:5">
      <c r="A1125" s="197" t="s">
        <v>1022</v>
      </c>
      <c r="B1125" s="159"/>
      <c r="C1125" s="159"/>
      <c r="D1125" s="157" t="str">
        <f t="shared" si="17"/>
        <v/>
      </c>
      <c r="E1125" s="197"/>
    </row>
    <row r="1126" ht="20.1" hidden="1" customHeight="1" spans="1:5">
      <c r="A1126" s="197" t="s">
        <v>1023</v>
      </c>
      <c r="B1126" s="156">
        <f>SUM(B1127,B1134,B1140,)</f>
        <v>0</v>
      </c>
      <c r="C1126" s="156">
        <f>SUM(C1127,C1134,C1140,)</f>
        <v>0</v>
      </c>
      <c r="D1126" s="157" t="str">
        <f t="shared" si="17"/>
        <v/>
      </c>
      <c r="E1126" s="197"/>
    </row>
    <row r="1127" ht="20.1" hidden="1" customHeight="1" spans="1:5">
      <c r="A1127" s="197" t="s">
        <v>1024</v>
      </c>
      <c r="B1127" s="156">
        <f>SUM(B1128:B1133)</f>
        <v>0</v>
      </c>
      <c r="C1127" s="156">
        <f>SUM(C1128:C1133)</f>
        <v>0</v>
      </c>
      <c r="D1127" s="157" t="str">
        <f t="shared" si="17"/>
        <v/>
      </c>
      <c r="E1127" s="197"/>
    </row>
    <row r="1128" ht="20.1" hidden="1" customHeight="1" spans="1:5">
      <c r="A1128" s="197" t="s">
        <v>771</v>
      </c>
      <c r="B1128" s="159"/>
      <c r="C1128" s="159"/>
      <c r="D1128" s="157" t="str">
        <f t="shared" si="17"/>
        <v/>
      </c>
      <c r="E1128" s="197"/>
    </row>
    <row r="1129" ht="20.1" hidden="1" customHeight="1" spans="1:5">
      <c r="A1129" s="197" t="s">
        <v>772</v>
      </c>
      <c r="B1129" s="159"/>
      <c r="C1129" s="159"/>
      <c r="D1129" s="157" t="str">
        <f t="shared" si="17"/>
        <v/>
      </c>
      <c r="E1129" s="197"/>
    </row>
    <row r="1130" ht="20.1" hidden="1" customHeight="1" spans="1:5">
      <c r="A1130" s="197" t="s">
        <v>773</v>
      </c>
      <c r="B1130" s="159"/>
      <c r="C1130" s="159"/>
      <c r="D1130" s="157" t="str">
        <f t="shared" si="17"/>
        <v/>
      </c>
      <c r="E1130" s="197"/>
    </row>
    <row r="1131" ht="20.1" hidden="1" customHeight="1" spans="1:5">
      <c r="A1131" s="197" t="s">
        <v>1025</v>
      </c>
      <c r="B1131" s="159"/>
      <c r="C1131" s="159"/>
      <c r="D1131" s="157" t="str">
        <f t="shared" si="17"/>
        <v/>
      </c>
      <c r="E1131" s="197"/>
    </row>
    <row r="1132" ht="20.1" hidden="1" customHeight="1" spans="1:5">
      <c r="A1132" s="197" t="s">
        <v>791</v>
      </c>
      <c r="B1132" s="159"/>
      <c r="C1132" s="159"/>
      <c r="D1132" s="157" t="str">
        <f t="shared" si="17"/>
        <v/>
      </c>
      <c r="E1132" s="197"/>
    </row>
    <row r="1133" ht="20.1" hidden="1" customHeight="1" spans="1:5">
      <c r="A1133" s="197" t="s">
        <v>1026</v>
      </c>
      <c r="B1133" s="159"/>
      <c r="C1133" s="159"/>
      <c r="D1133" s="157" t="str">
        <f t="shared" si="17"/>
        <v/>
      </c>
      <c r="E1133" s="197"/>
    </row>
    <row r="1134" ht="20.1" hidden="1" customHeight="1" spans="1:5">
      <c r="A1134" s="197" t="s">
        <v>1027</v>
      </c>
      <c r="B1134" s="156">
        <f>SUM(B1135:B1139)</f>
        <v>0</v>
      </c>
      <c r="C1134" s="156">
        <f>SUM(C1135:C1139)</f>
        <v>0</v>
      </c>
      <c r="D1134" s="157" t="str">
        <f t="shared" si="17"/>
        <v/>
      </c>
      <c r="E1134" s="197"/>
    </row>
    <row r="1135" ht="20.1" hidden="1" customHeight="1" spans="1:5">
      <c r="A1135" s="197" t="s">
        <v>1028</v>
      </c>
      <c r="B1135" s="159"/>
      <c r="C1135" s="159"/>
      <c r="D1135" s="157" t="str">
        <f t="shared" si="17"/>
        <v/>
      </c>
      <c r="E1135" s="197"/>
    </row>
    <row r="1136" ht="20.1" hidden="1" customHeight="1" spans="1:5">
      <c r="A1136" s="197" t="s">
        <v>1029</v>
      </c>
      <c r="B1136" s="159"/>
      <c r="C1136" s="159"/>
      <c r="D1136" s="157" t="str">
        <f t="shared" si="17"/>
        <v/>
      </c>
      <c r="E1136" s="197"/>
    </row>
    <row r="1137" ht="20.1" hidden="1" customHeight="1" spans="1:5">
      <c r="A1137" s="197" t="s">
        <v>1030</v>
      </c>
      <c r="B1137" s="159"/>
      <c r="C1137" s="159"/>
      <c r="D1137" s="157" t="str">
        <f t="shared" si="17"/>
        <v/>
      </c>
      <c r="E1137" s="197"/>
    </row>
    <row r="1138" ht="20.1" hidden="1" customHeight="1" spans="1:5">
      <c r="A1138" s="197" t="s">
        <v>1031</v>
      </c>
      <c r="B1138" s="159"/>
      <c r="C1138" s="159"/>
      <c r="D1138" s="157" t="str">
        <f t="shared" si="17"/>
        <v/>
      </c>
      <c r="E1138" s="197"/>
    </row>
    <row r="1139" ht="20.1" hidden="1" customHeight="1" spans="1:5">
      <c r="A1139" s="197" t="s">
        <v>1032</v>
      </c>
      <c r="B1139" s="159"/>
      <c r="C1139" s="159"/>
      <c r="D1139" s="157" t="str">
        <f t="shared" si="17"/>
        <v/>
      </c>
      <c r="E1139" s="197"/>
    </row>
    <row r="1140" ht="20.1" hidden="1" customHeight="1" spans="1:5">
      <c r="A1140" s="197" t="s">
        <v>1033</v>
      </c>
      <c r="B1140" s="159"/>
      <c r="C1140" s="159"/>
      <c r="D1140" s="157" t="str">
        <f t="shared" si="17"/>
        <v/>
      </c>
      <c r="E1140" s="197"/>
    </row>
    <row r="1141" ht="20.1" hidden="1" customHeight="1" spans="1:5">
      <c r="A1141" s="197" t="s">
        <v>1034</v>
      </c>
      <c r="B1141" s="156">
        <f>SUM(B1142:B1150)</f>
        <v>0</v>
      </c>
      <c r="C1141" s="156">
        <f>SUM(C1142:C1150)</f>
        <v>0</v>
      </c>
      <c r="D1141" s="157" t="str">
        <f t="shared" si="17"/>
        <v/>
      </c>
      <c r="E1141" s="197"/>
    </row>
    <row r="1142" ht="20.1" hidden="1" customHeight="1" spans="1:5">
      <c r="A1142" s="197" t="s">
        <v>1035</v>
      </c>
      <c r="B1142" s="159"/>
      <c r="C1142" s="159"/>
      <c r="D1142" s="157" t="str">
        <f t="shared" si="17"/>
        <v/>
      </c>
      <c r="E1142" s="197"/>
    </row>
    <row r="1143" ht="20.1" hidden="1" customHeight="1" spans="1:5">
      <c r="A1143" s="197" t="s">
        <v>1036</v>
      </c>
      <c r="B1143" s="159"/>
      <c r="C1143" s="159"/>
      <c r="D1143" s="157" t="str">
        <f t="shared" si="17"/>
        <v/>
      </c>
      <c r="E1143" s="197"/>
    </row>
    <row r="1144" ht="20.1" hidden="1" customHeight="1" spans="1:5">
      <c r="A1144" s="197" t="s">
        <v>1037</v>
      </c>
      <c r="B1144" s="159"/>
      <c r="C1144" s="159"/>
      <c r="D1144" s="157" t="str">
        <f t="shared" si="17"/>
        <v/>
      </c>
      <c r="E1144" s="197"/>
    </row>
    <row r="1145" ht="20.1" hidden="1" customHeight="1" spans="1:5">
      <c r="A1145" s="197" t="s">
        <v>1038</v>
      </c>
      <c r="B1145" s="159"/>
      <c r="C1145" s="159"/>
      <c r="D1145" s="157" t="str">
        <f t="shared" si="17"/>
        <v/>
      </c>
      <c r="E1145" s="197"/>
    </row>
    <row r="1146" ht="20.1" hidden="1" customHeight="1" spans="1:5">
      <c r="A1146" s="197" t="s">
        <v>1039</v>
      </c>
      <c r="B1146" s="159"/>
      <c r="C1146" s="159"/>
      <c r="D1146" s="157" t="str">
        <f t="shared" si="17"/>
        <v/>
      </c>
      <c r="E1146" s="197"/>
    </row>
    <row r="1147" ht="20.1" hidden="1" customHeight="1" spans="1:5">
      <c r="A1147" s="197" t="s">
        <v>790</v>
      </c>
      <c r="B1147" s="159"/>
      <c r="C1147" s="159"/>
      <c r="D1147" s="157" t="str">
        <f t="shared" si="17"/>
        <v/>
      </c>
      <c r="E1147" s="197"/>
    </row>
    <row r="1148" ht="20.1" hidden="1" customHeight="1" spans="1:5">
      <c r="A1148" s="197" t="s">
        <v>1040</v>
      </c>
      <c r="B1148" s="159"/>
      <c r="C1148" s="159"/>
      <c r="D1148" s="157" t="str">
        <f t="shared" si="17"/>
        <v/>
      </c>
      <c r="E1148" s="197"/>
    </row>
    <row r="1149" ht="20.1" hidden="1" customHeight="1" spans="1:5">
      <c r="A1149" s="197" t="s">
        <v>1041</v>
      </c>
      <c r="B1149" s="159"/>
      <c r="C1149" s="159"/>
      <c r="D1149" s="157" t="str">
        <f t="shared" si="17"/>
        <v/>
      </c>
      <c r="E1149" s="197"/>
    </row>
    <row r="1150" ht="20.1" hidden="1" customHeight="1" spans="1:5">
      <c r="A1150" s="197" t="s">
        <v>1042</v>
      </c>
      <c r="B1150" s="159"/>
      <c r="C1150" s="159"/>
      <c r="D1150" s="157" t="str">
        <f t="shared" si="17"/>
        <v/>
      </c>
      <c r="E1150" s="197"/>
    </row>
    <row r="1151" ht="20.1" customHeight="1" spans="1:5">
      <c r="A1151" s="197" t="s">
        <v>1043</v>
      </c>
      <c r="B1151" s="156">
        <f>SUM(B1152,B1172,B1191,B1200,B1213,B1228,)</f>
        <v>225</v>
      </c>
      <c r="C1151" s="156">
        <f>SUM(C1152,C1172,C1191,C1200,C1213,C1228,)</f>
        <v>72</v>
      </c>
      <c r="D1151" s="157">
        <f t="shared" si="17"/>
        <v>32</v>
      </c>
      <c r="E1151" s="197"/>
    </row>
    <row r="1152" ht="20.1" customHeight="1" spans="1:5">
      <c r="A1152" s="197" t="s">
        <v>1044</v>
      </c>
      <c r="B1152" s="156">
        <f>SUM(B1153:B1171)</f>
        <v>225</v>
      </c>
      <c r="C1152" s="156">
        <f>SUM(C1153:C1171)</f>
        <v>72</v>
      </c>
      <c r="D1152" s="157">
        <f t="shared" si="17"/>
        <v>32</v>
      </c>
      <c r="E1152" s="197"/>
    </row>
    <row r="1153" ht="20.1" customHeight="1" spans="1:5">
      <c r="A1153" s="197" t="s">
        <v>771</v>
      </c>
      <c r="B1153" s="159">
        <v>225</v>
      </c>
      <c r="C1153" s="159">
        <v>42</v>
      </c>
      <c r="D1153" s="157">
        <f t="shared" si="17"/>
        <v>18.7</v>
      </c>
      <c r="E1153" s="197"/>
    </row>
    <row r="1154" ht="20.1" hidden="1" customHeight="1" spans="1:5">
      <c r="A1154" s="197" t="s">
        <v>772</v>
      </c>
      <c r="B1154" s="159"/>
      <c r="C1154" s="159"/>
      <c r="D1154" s="157" t="str">
        <f t="shared" si="17"/>
        <v/>
      </c>
      <c r="E1154" s="197"/>
    </row>
    <row r="1155" ht="20.1" hidden="1" customHeight="1" spans="1:5">
      <c r="A1155" s="197" t="s">
        <v>773</v>
      </c>
      <c r="B1155" s="159"/>
      <c r="C1155" s="159"/>
      <c r="D1155" s="157" t="str">
        <f t="shared" si="17"/>
        <v/>
      </c>
      <c r="E1155" s="197"/>
    </row>
    <row r="1156" ht="20.1" hidden="1" customHeight="1" spans="1:5">
      <c r="A1156" s="197" t="s">
        <v>1045</v>
      </c>
      <c r="B1156" s="159"/>
      <c r="C1156" s="159"/>
      <c r="D1156" s="157" t="str">
        <f t="shared" si="17"/>
        <v/>
      </c>
      <c r="E1156" s="197"/>
    </row>
    <row r="1157" ht="20.1" hidden="1" customHeight="1" spans="1:5">
      <c r="A1157" s="197" t="s">
        <v>1046</v>
      </c>
      <c r="B1157" s="159"/>
      <c r="C1157" s="159"/>
      <c r="D1157" s="157" t="str">
        <f t="shared" si="17"/>
        <v/>
      </c>
      <c r="E1157" s="197"/>
    </row>
    <row r="1158" ht="20.1" hidden="1" customHeight="1" spans="1:5">
      <c r="A1158" s="197" t="s">
        <v>1047</v>
      </c>
      <c r="B1158" s="159"/>
      <c r="C1158" s="159"/>
      <c r="D1158" s="157" t="str">
        <f t="shared" si="17"/>
        <v/>
      </c>
      <c r="E1158" s="197"/>
    </row>
    <row r="1159" ht="20.1" hidden="1" customHeight="1" spans="1:5">
      <c r="A1159" s="197" t="s">
        <v>1048</v>
      </c>
      <c r="B1159" s="159"/>
      <c r="C1159" s="159"/>
      <c r="D1159" s="157" t="str">
        <f t="shared" ref="D1159:D1222" si="18">IF(B1159=0,"",ROUND(C1159/B1159*100,1))</f>
        <v/>
      </c>
      <c r="E1159" s="197"/>
    </row>
    <row r="1160" ht="20.1" hidden="1" customHeight="1" spans="1:5">
      <c r="A1160" s="197" t="s">
        <v>1049</v>
      </c>
      <c r="B1160" s="159"/>
      <c r="C1160" s="159"/>
      <c r="D1160" s="157" t="str">
        <f t="shared" si="18"/>
        <v/>
      </c>
      <c r="E1160" s="197"/>
    </row>
    <row r="1161" ht="20.1" hidden="1" customHeight="1" spans="1:5">
      <c r="A1161" s="197" t="s">
        <v>1050</v>
      </c>
      <c r="B1161" s="159"/>
      <c r="C1161" s="159"/>
      <c r="D1161" s="157" t="str">
        <f t="shared" si="18"/>
        <v/>
      </c>
      <c r="E1161" s="197"/>
    </row>
    <row r="1162" ht="20.1" hidden="1" customHeight="1" spans="1:5">
      <c r="A1162" s="197" t="s">
        <v>1051</v>
      </c>
      <c r="B1162" s="159"/>
      <c r="C1162" s="159"/>
      <c r="D1162" s="157" t="str">
        <f t="shared" si="18"/>
        <v/>
      </c>
      <c r="E1162" s="197"/>
    </row>
    <row r="1163" ht="20.1" hidden="1" customHeight="1" spans="1:5">
      <c r="A1163" s="197" t="s">
        <v>1052</v>
      </c>
      <c r="B1163" s="159"/>
      <c r="C1163" s="159"/>
      <c r="D1163" s="157" t="str">
        <f t="shared" si="18"/>
        <v/>
      </c>
      <c r="E1163" s="197"/>
    </row>
    <row r="1164" ht="20.1" hidden="1" customHeight="1" spans="1:5">
      <c r="A1164" s="197" t="s">
        <v>1053</v>
      </c>
      <c r="B1164" s="159"/>
      <c r="C1164" s="159"/>
      <c r="D1164" s="157" t="str">
        <f t="shared" si="18"/>
        <v/>
      </c>
      <c r="E1164" s="197"/>
    </row>
    <row r="1165" ht="20.1" hidden="1" customHeight="1" spans="1:5">
      <c r="A1165" s="197" t="s">
        <v>1054</v>
      </c>
      <c r="B1165" s="159"/>
      <c r="C1165" s="159"/>
      <c r="D1165" s="157" t="str">
        <f t="shared" si="18"/>
        <v/>
      </c>
      <c r="E1165" s="197"/>
    </row>
    <row r="1166" ht="20.1" hidden="1" customHeight="1" spans="1:5">
      <c r="A1166" s="197" t="s">
        <v>1055</v>
      </c>
      <c r="B1166" s="159"/>
      <c r="C1166" s="159"/>
      <c r="D1166" s="157" t="str">
        <f t="shared" si="18"/>
        <v/>
      </c>
      <c r="E1166" s="197"/>
    </row>
    <row r="1167" ht="20.1" hidden="1" customHeight="1" spans="1:5">
      <c r="A1167" s="197" t="s">
        <v>1056</v>
      </c>
      <c r="B1167" s="159"/>
      <c r="C1167" s="159"/>
      <c r="D1167" s="157" t="str">
        <f t="shared" si="18"/>
        <v/>
      </c>
      <c r="E1167" s="197"/>
    </row>
    <row r="1168" ht="20.1" hidden="1" customHeight="1" spans="1:5">
      <c r="A1168" s="197" t="s">
        <v>1057</v>
      </c>
      <c r="B1168" s="159"/>
      <c r="C1168" s="159"/>
      <c r="D1168" s="157" t="str">
        <f t="shared" si="18"/>
        <v/>
      </c>
      <c r="E1168" s="197"/>
    </row>
    <row r="1169" ht="20.1" hidden="1" customHeight="1" spans="1:5">
      <c r="A1169" s="197" t="s">
        <v>1058</v>
      </c>
      <c r="B1169" s="159"/>
      <c r="C1169" s="159"/>
      <c r="D1169" s="157" t="str">
        <f t="shared" si="18"/>
        <v/>
      </c>
      <c r="E1169" s="197"/>
    </row>
    <row r="1170" ht="20.1" hidden="1" customHeight="1" spans="1:5">
      <c r="A1170" s="197" t="s">
        <v>791</v>
      </c>
      <c r="B1170" s="159"/>
      <c r="C1170" s="159"/>
      <c r="D1170" s="157" t="str">
        <f t="shared" si="18"/>
        <v/>
      </c>
      <c r="E1170" s="197"/>
    </row>
    <row r="1171" ht="20.1" customHeight="1" spans="1:5">
      <c r="A1171" s="197" t="s">
        <v>1059</v>
      </c>
      <c r="B1171" s="159"/>
      <c r="C1171" s="159">
        <v>30</v>
      </c>
      <c r="D1171" s="157" t="str">
        <f t="shared" si="18"/>
        <v/>
      </c>
      <c r="E1171" s="197"/>
    </row>
    <row r="1172" ht="20.1" hidden="1" customHeight="1" spans="1:5">
      <c r="A1172" s="197" t="s">
        <v>1060</v>
      </c>
      <c r="B1172" s="156">
        <f>SUM(B1173:B1190)</f>
        <v>0</v>
      </c>
      <c r="C1172" s="156">
        <f>SUM(C1173:C1190)</f>
        <v>0</v>
      </c>
      <c r="D1172" s="157" t="str">
        <f t="shared" si="18"/>
        <v/>
      </c>
      <c r="E1172" s="197"/>
    </row>
    <row r="1173" ht="20.1" hidden="1" customHeight="1" spans="1:5">
      <c r="A1173" s="197" t="s">
        <v>771</v>
      </c>
      <c r="B1173" s="159"/>
      <c r="C1173" s="159"/>
      <c r="D1173" s="157" t="str">
        <f t="shared" si="18"/>
        <v/>
      </c>
      <c r="E1173" s="197"/>
    </row>
    <row r="1174" ht="20.1" hidden="1" customHeight="1" spans="1:5">
      <c r="A1174" s="197" t="s">
        <v>772</v>
      </c>
      <c r="B1174" s="159"/>
      <c r="C1174" s="159"/>
      <c r="D1174" s="157" t="str">
        <f t="shared" si="18"/>
        <v/>
      </c>
      <c r="E1174" s="197"/>
    </row>
    <row r="1175" ht="20.1" hidden="1" customHeight="1" spans="1:5">
      <c r="A1175" s="197" t="s">
        <v>773</v>
      </c>
      <c r="B1175" s="159"/>
      <c r="C1175" s="159"/>
      <c r="D1175" s="157" t="str">
        <f t="shared" si="18"/>
        <v/>
      </c>
      <c r="E1175" s="197"/>
    </row>
    <row r="1176" ht="20.1" hidden="1" customHeight="1" spans="1:5">
      <c r="A1176" s="197" t="s">
        <v>1061</v>
      </c>
      <c r="B1176" s="159"/>
      <c r="C1176" s="159"/>
      <c r="D1176" s="157" t="str">
        <f t="shared" si="18"/>
        <v/>
      </c>
      <c r="E1176" s="197"/>
    </row>
    <row r="1177" ht="20.1" hidden="1" customHeight="1" spans="1:5">
      <c r="A1177" s="197" t="s">
        <v>1062</v>
      </c>
      <c r="B1177" s="159"/>
      <c r="C1177" s="159"/>
      <c r="D1177" s="157" t="str">
        <f t="shared" si="18"/>
        <v/>
      </c>
      <c r="E1177" s="197"/>
    </row>
    <row r="1178" ht="20.1" hidden="1" customHeight="1" spans="1:5">
      <c r="A1178" s="197" t="s">
        <v>1063</v>
      </c>
      <c r="B1178" s="159"/>
      <c r="C1178" s="159"/>
      <c r="D1178" s="157" t="str">
        <f t="shared" si="18"/>
        <v/>
      </c>
      <c r="E1178" s="197"/>
    </row>
    <row r="1179" ht="20.1" hidden="1" customHeight="1" spans="1:5">
      <c r="A1179" s="197" t="s">
        <v>1064</v>
      </c>
      <c r="B1179" s="159"/>
      <c r="C1179" s="159"/>
      <c r="D1179" s="157" t="str">
        <f t="shared" si="18"/>
        <v/>
      </c>
      <c r="E1179" s="197"/>
    </row>
    <row r="1180" ht="20.1" hidden="1" customHeight="1" spans="1:5">
      <c r="A1180" s="197" t="s">
        <v>1065</v>
      </c>
      <c r="B1180" s="159"/>
      <c r="C1180" s="159"/>
      <c r="D1180" s="157" t="str">
        <f t="shared" si="18"/>
        <v/>
      </c>
      <c r="E1180" s="197"/>
    </row>
    <row r="1181" ht="20.1" hidden="1" customHeight="1" spans="1:5">
      <c r="A1181" s="197" t="s">
        <v>1066</v>
      </c>
      <c r="B1181" s="159"/>
      <c r="C1181" s="159"/>
      <c r="D1181" s="157" t="str">
        <f t="shared" si="18"/>
        <v/>
      </c>
      <c r="E1181" s="197"/>
    </row>
    <row r="1182" ht="20.1" hidden="1" customHeight="1" spans="1:5">
      <c r="A1182" s="197" t="s">
        <v>1067</v>
      </c>
      <c r="B1182" s="159"/>
      <c r="C1182" s="159"/>
      <c r="D1182" s="157" t="str">
        <f t="shared" si="18"/>
        <v/>
      </c>
      <c r="E1182" s="197"/>
    </row>
    <row r="1183" ht="20.1" hidden="1" customHeight="1" spans="1:5">
      <c r="A1183" s="197" t="s">
        <v>1068</v>
      </c>
      <c r="B1183" s="159"/>
      <c r="C1183" s="159"/>
      <c r="D1183" s="157" t="str">
        <f t="shared" si="18"/>
        <v/>
      </c>
      <c r="E1183" s="197"/>
    </row>
    <row r="1184" ht="20.1" hidden="1" customHeight="1" spans="1:5">
      <c r="A1184" s="197" t="s">
        <v>1069</v>
      </c>
      <c r="B1184" s="159"/>
      <c r="C1184" s="159"/>
      <c r="D1184" s="157" t="str">
        <f t="shared" si="18"/>
        <v/>
      </c>
      <c r="E1184" s="197"/>
    </row>
    <row r="1185" ht="20.1" hidden="1" customHeight="1" spans="1:5">
      <c r="A1185" s="197" t="s">
        <v>1070</v>
      </c>
      <c r="B1185" s="159"/>
      <c r="C1185" s="159"/>
      <c r="D1185" s="157" t="str">
        <f t="shared" si="18"/>
        <v/>
      </c>
      <c r="E1185" s="197"/>
    </row>
    <row r="1186" ht="20.1" hidden="1" customHeight="1" spans="1:5">
      <c r="A1186" s="197" t="s">
        <v>1071</v>
      </c>
      <c r="B1186" s="159"/>
      <c r="C1186" s="159"/>
      <c r="D1186" s="157" t="str">
        <f t="shared" si="18"/>
        <v/>
      </c>
      <c r="E1186" s="197"/>
    </row>
    <row r="1187" ht="20.1" hidden="1" customHeight="1" spans="1:5">
      <c r="A1187" s="197" t="s">
        <v>1072</v>
      </c>
      <c r="B1187" s="159"/>
      <c r="C1187" s="159"/>
      <c r="D1187" s="157" t="str">
        <f t="shared" si="18"/>
        <v/>
      </c>
      <c r="E1187" s="197"/>
    </row>
    <row r="1188" ht="20.1" hidden="1" customHeight="1" spans="1:5">
      <c r="A1188" s="197" t="s">
        <v>1073</v>
      </c>
      <c r="B1188" s="159"/>
      <c r="C1188" s="159"/>
      <c r="D1188" s="157" t="str">
        <f t="shared" si="18"/>
        <v/>
      </c>
      <c r="E1188" s="197"/>
    </row>
    <row r="1189" ht="20.1" hidden="1" customHeight="1" spans="1:5">
      <c r="A1189" s="197" t="s">
        <v>791</v>
      </c>
      <c r="B1189" s="159"/>
      <c r="C1189" s="159"/>
      <c r="D1189" s="157" t="str">
        <f t="shared" si="18"/>
        <v/>
      </c>
      <c r="E1189" s="197"/>
    </row>
    <row r="1190" ht="20.1" hidden="1" customHeight="1" spans="1:5">
      <c r="A1190" s="197" t="s">
        <v>1074</v>
      </c>
      <c r="B1190" s="159"/>
      <c r="C1190" s="159"/>
      <c r="D1190" s="157" t="str">
        <f t="shared" si="18"/>
        <v/>
      </c>
      <c r="E1190" s="197"/>
    </row>
    <row r="1191" ht="20.1" hidden="1" customHeight="1" spans="1:5">
      <c r="A1191" s="197" t="s">
        <v>1075</v>
      </c>
      <c r="B1191" s="156">
        <f>SUM(B1192:B1199)</f>
        <v>0</v>
      </c>
      <c r="C1191" s="156">
        <f>SUM(C1192:C1199)</f>
        <v>0</v>
      </c>
      <c r="D1191" s="157" t="str">
        <f t="shared" si="18"/>
        <v/>
      </c>
      <c r="E1191" s="197"/>
    </row>
    <row r="1192" ht="20.1" hidden="1" customHeight="1" spans="1:5">
      <c r="A1192" s="197" t="s">
        <v>771</v>
      </c>
      <c r="B1192" s="159"/>
      <c r="C1192" s="159"/>
      <c r="D1192" s="157" t="str">
        <f t="shared" si="18"/>
        <v/>
      </c>
      <c r="E1192" s="197"/>
    </row>
    <row r="1193" ht="20.1" hidden="1" customHeight="1" spans="1:5">
      <c r="A1193" s="197" t="s">
        <v>772</v>
      </c>
      <c r="B1193" s="159"/>
      <c r="C1193" s="159"/>
      <c r="D1193" s="157" t="str">
        <f t="shared" si="18"/>
        <v/>
      </c>
      <c r="E1193" s="197"/>
    </row>
    <row r="1194" ht="20.1" hidden="1" customHeight="1" spans="1:5">
      <c r="A1194" s="197" t="s">
        <v>773</v>
      </c>
      <c r="B1194" s="159"/>
      <c r="C1194" s="159"/>
      <c r="D1194" s="157" t="str">
        <f t="shared" si="18"/>
        <v/>
      </c>
      <c r="E1194" s="197"/>
    </row>
    <row r="1195" ht="20.1" hidden="1" customHeight="1" spans="1:5">
      <c r="A1195" s="197" t="s">
        <v>1076</v>
      </c>
      <c r="B1195" s="159"/>
      <c r="C1195" s="159"/>
      <c r="D1195" s="157" t="str">
        <f t="shared" si="18"/>
        <v/>
      </c>
      <c r="E1195" s="197"/>
    </row>
    <row r="1196" ht="20.1" hidden="1" customHeight="1" spans="1:5">
      <c r="A1196" s="197" t="s">
        <v>1077</v>
      </c>
      <c r="B1196" s="159"/>
      <c r="C1196" s="159"/>
      <c r="D1196" s="157" t="str">
        <f t="shared" si="18"/>
        <v/>
      </c>
      <c r="E1196" s="197"/>
    </row>
    <row r="1197" ht="20.1" hidden="1" customHeight="1" spans="1:5">
      <c r="A1197" s="197" t="s">
        <v>1078</v>
      </c>
      <c r="B1197" s="159"/>
      <c r="C1197" s="159"/>
      <c r="D1197" s="157" t="str">
        <f t="shared" si="18"/>
        <v/>
      </c>
      <c r="E1197" s="197"/>
    </row>
    <row r="1198" ht="20.1" hidden="1" customHeight="1" spans="1:5">
      <c r="A1198" s="197" t="s">
        <v>791</v>
      </c>
      <c r="B1198" s="159"/>
      <c r="C1198" s="159"/>
      <c r="D1198" s="157" t="str">
        <f t="shared" si="18"/>
        <v/>
      </c>
      <c r="E1198" s="197"/>
    </row>
    <row r="1199" ht="20.1" hidden="1" customHeight="1" spans="1:5">
      <c r="A1199" s="197" t="s">
        <v>1079</v>
      </c>
      <c r="B1199" s="159"/>
      <c r="C1199" s="159"/>
      <c r="D1199" s="157" t="str">
        <f t="shared" si="18"/>
        <v/>
      </c>
      <c r="E1199" s="197"/>
    </row>
    <row r="1200" ht="20.1" hidden="1" customHeight="1" spans="1:5">
      <c r="A1200" s="197" t="s">
        <v>1080</v>
      </c>
      <c r="B1200" s="156">
        <f>SUM(B1201:B1212)</f>
        <v>0</v>
      </c>
      <c r="C1200" s="156">
        <f>SUM(C1201:C1212)</f>
        <v>0</v>
      </c>
      <c r="D1200" s="157" t="str">
        <f t="shared" si="18"/>
        <v/>
      </c>
      <c r="E1200" s="197"/>
    </row>
    <row r="1201" ht="20.1" hidden="1" customHeight="1" spans="1:5">
      <c r="A1201" s="197" t="s">
        <v>771</v>
      </c>
      <c r="B1201" s="159"/>
      <c r="C1201" s="159"/>
      <c r="D1201" s="157" t="str">
        <f t="shared" si="18"/>
        <v/>
      </c>
      <c r="E1201" s="197"/>
    </row>
    <row r="1202" ht="20.1" hidden="1" customHeight="1" spans="1:5">
      <c r="A1202" s="197" t="s">
        <v>772</v>
      </c>
      <c r="B1202" s="159"/>
      <c r="C1202" s="159"/>
      <c r="D1202" s="157" t="str">
        <f t="shared" si="18"/>
        <v/>
      </c>
      <c r="E1202" s="197"/>
    </row>
    <row r="1203" ht="20.1" hidden="1" customHeight="1" spans="1:5">
      <c r="A1203" s="197" t="s">
        <v>773</v>
      </c>
      <c r="B1203" s="159"/>
      <c r="C1203" s="159"/>
      <c r="D1203" s="157" t="str">
        <f t="shared" si="18"/>
        <v/>
      </c>
      <c r="E1203" s="197"/>
    </row>
    <row r="1204" ht="20.1" hidden="1" customHeight="1" spans="1:5">
      <c r="A1204" s="197" t="s">
        <v>1081</v>
      </c>
      <c r="B1204" s="159"/>
      <c r="C1204" s="159"/>
      <c r="D1204" s="157" t="str">
        <f t="shared" si="18"/>
        <v/>
      </c>
      <c r="E1204" s="197"/>
    </row>
    <row r="1205" ht="20.1" hidden="1" customHeight="1" spans="1:5">
      <c r="A1205" s="197" t="s">
        <v>1082</v>
      </c>
      <c r="B1205" s="159"/>
      <c r="C1205" s="159"/>
      <c r="D1205" s="157" t="str">
        <f t="shared" si="18"/>
        <v/>
      </c>
      <c r="E1205" s="197"/>
    </row>
    <row r="1206" ht="20.1" hidden="1" customHeight="1" spans="1:5">
      <c r="A1206" s="197" t="s">
        <v>1083</v>
      </c>
      <c r="B1206" s="159"/>
      <c r="C1206" s="159"/>
      <c r="D1206" s="157" t="str">
        <f t="shared" si="18"/>
        <v/>
      </c>
      <c r="E1206" s="197"/>
    </row>
    <row r="1207" ht="20.1" hidden="1" customHeight="1" spans="1:5">
      <c r="A1207" s="197" t="s">
        <v>1084</v>
      </c>
      <c r="B1207" s="159"/>
      <c r="C1207" s="159"/>
      <c r="D1207" s="157" t="str">
        <f t="shared" si="18"/>
        <v/>
      </c>
      <c r="E1207" s="197"/>
    </row>
    <row r="1208" ht="20.1" hidden="1" customHeight="1" spans="1:5">
      <c r="A1208" s="197" t="s">
        <v>1085</v>
      </c>
      <c r="B1208" s="159"/>
      <c r="C1208" s="159"/>
      <c r="D1208" s="157" t="str">
        <f t="shared" si="18"/>
        <v/>
      </c>
      <c r="E1208" s="197"/>
    </row>
    <row r="1209" ht="20.1" hidden="1" customHeight="1" spans="1:5">
      <c r="A1209" s="197" t="s">
        <v>1086</v>
      </c>
      <c r="B1209" s="159"/>
      <c r="C1209" s="159"/>
      <c r="D1209" s="157" t="str">
        <f t="shared" si="18"/>
        <v/>
      </c>
      <c r="E1209" s="197"/>
    </row>
    <row r="1210" ht="20.1" hidden="1" customHeight="1" spans="1:5">
      <c r="A1210" s="197" t="s">
        <v>1087</v>
      </c>
      <c r="B1210" s="159"/>
      <c r="C1210" s="159"/>
      <c r="D1210" s="157" t="str">
        <f t="shared" si="18"/>
        <v/>
      </c>
      <c r="E1210" s="197"/>
    </row>
    <row r="1211" ht="20.1" hidden="1" customHeight="1" spans="1:5">
      <c r="A1211" s="197" t="s">
        <v>1088</v>
      </c>
      <c r="B1211" s="159"/>
      <c r="C1211" s="159"/>
      <c r="D1211" s="157" t="str">
        <f t="shared" si="18"/>
        <v/>
      </c>
      <c r="E1211" s="197"/>
    </row>
    <row r="1212" ht="20.1" hidden="1" customHeight="1" spans="1:5">
      <c r="A1212" s="197" t="s">
        <v>1089</v>
      </c>
      <c r="B1212" s="159"/>
      <c r="C1212" s="159"/>
      <c r="D1212" s="157" t="str">
        <f t="shared" si="18"/>
        <v/>
      </c>
      <c r="E1212" s="197"/>
    </row>
    <row r="1213" ht="20.1" hidden="1" customHeight="1" spans="1:5">
      <c r="A1213" s="197" t="s">
        <v>1090</v>
      </c>
      <c r="B1213" s="156">
        <f>SUM(B1214:B1227)</f>
        <v>0</v>
      </c>
      <c r="C1213" s="156">
        <f>SUM(C1214:C1227)</f>
        <v>0</v>
      </c>
      <c r="D1213" s="157" t="str">
        <f t="shared" si="18"/>
        <v/>
      </c>
      <c r="E1213" s="197"/>
    </row>
    <row r="1214" ht="20.1" hidden="1" customHeight="1" spans="1:5">
      <c r="A1214" s="197" t="s">
        <v>771</v>
      </c>
      <c r="B1214" s="159"/>
      <c r="C1214" s="159"/>
      <c r="D1214" s="157" t="str">
        <f t="shared" si="18"/>
        <v/>
      </c>
      <c r="E1214" s="197"/>
    </row>
    <row r="1215" ht="20.1" hidden="1" customHeight="1" spans="1:5">
      <c r="A1215" s="197" t="s">
        <v>772</v>
      </c>
      <c r="B1215" s="159"/>
      <c r="C1215" s="159"/>
      <c r="D1215" s="157" t="str">
        <f t="shared" si="18"/>
        <v/>
      </c>
      <c r="E1215" s="197"/>
    </row>
    <row r="1216" ht="20.1" hidden="1" customHeight="1" spans="1:5">
      <c r="A1216" s="197" t="s">
        <v>773</v>
      </c>
      <c r="B1216" s="159"/>
      <c r="C1216" s="159"/>
      <c r="D1216" s="157" t="str">
        <f t="shared" si="18"/>
        <v/>
      </c>
      <c r="E1216" s="197"/>
    </row>
    <row r="1217" ht="20.1" hidden="1" customHeight="1" spans="1:5">
      <c r="A1217" s="197" t="s">
        <v>1091</v>
      </c>
      <c r="B1217" s="159"/>
      <c r="C1217" s="159"/>
      <c r="D1217" s="157" t="str">
        <f t="shared" si="18"/>
        <v/>
      </c>
      <c r="E1217" s="197"/>
    </row>
    <row r="1218" ht="20.1" hidden="1" customHeight="1" spans="1:5">
      <c r="A1218" s="197" t="s">
        <v>1092</v>
      </c>
      <c r="B1218" s="159"/>
      <c r="C1218" s="159"/>
      <c r="D1218" s="157" t="str">
        <f t="shared" si="18"/>
        <v/>
      </c>
      <c r="E1218" s="197"/>
    </row>
    <row r="1219" ht="20.1" hidden="1" customHeight="1" spans="1:5">
      <c r="A1219" s="197" t="s">
        <v>1093</v>
      </c>
      <c r="B1219" s="159"/>
      <c r="C1219" s="159"/>
      <c r="D1219" s="157" t="str">
        <f t="shared" si="18"/>
        <v/>
      </c>
      <c r="E1219" s="197"/>
    </row>
    <row r="1220" ht="20.1" hidden="1" customHeight="1" spans="1:5">
      <c r="A1220" s="197" t="s">
        <v>1094</v>
      </c>
      <c r="B1220" s="159"/>
      <c r="C1220" s="159"/>
      <c r="D1220" s="157" t="str">
        <f t="shared" si="18"/>
        <v/>
      </c>
      <c r="E1220" s="197"/>
    </row>
    <row r="1221" ht="20.1" hidden="1" customHeight="1" spans="1:5">
      <c r="A1221" s="197" t="s">
        <v>1095</v>
      </c>
      <c r="B1221" s="159"/>
      <c r="C1221" s="159"/>
      <c r="D1221" s="157" t="str">
        <f t="shared" si="18"/>
        <v/>
      </c>
      <c r="E1221" s="197"/>
    </row>
    <row r="1222" ht="20.1" hidden="1" customHeight="1" spans="1:5">
      <c r="A1222" s="197" t="s">
        <v>1096</v>
      </c>
      <c r="B1222" s="159"/>
      <c r="C1222" s="159"/>
      <c r="D1222" s="157" t="str">
        <f t="shared" si="18"/>
        <v/>
      </c>
      <c r="E1222" s="197"/>
    </row>
    <row r="1223" ht="20.1" hidden="1" customHeight="1" spans="1:5">
      <c r="A1223" s="197" t="s">
        <v>1097</v>
      </c>
      <c r="B1223" s="159"/>
      <c r="C1223" s="159"/>
      <c r="D1223" s="157" t="str">
        <f t="shared" ref="D1223:D1286" si="19">IF(B1223=0,"",ROUND(C1223/B1223*100,1))</f>
        <v/>
      </c>
      <c r="E1223" s="197"/>
    </row>
    <row r="1224" ht="20.1" hidden="1" customHeight="1" spans="1:5">
      <c r="A1224" s="197" t="s">
        <v>1098</v>
      </c>
      <c r="B1224" s="159"/>
      <c r="C1224" s="159"/>
      <c r="D1224" s="157" t="str">
        <f t="shared" si="19"/>
        <v/>
      </c>
      <c r="E1224" s="197"/>
    </row>
    <row r="1225" ht="20.1" hidden="1" customHeight="1" spans="1:5">
      <c r="A1225" s="197" t="s">
        <v>1099</v>
      </c>
      <c r="B1225" s="159"/>
      <c r="C1225" s="159"/>
      <c r="D1225" s="157" t="str">
        <f t="shared" si="19"/>
        <v/>
      </c>
      <c r="E1225" s="197"/>
    </row>
    <row r="1226" ht="20.1" hidden="1" customHeight="1" spans="1:5">
      <c r="A1226" s="197" t="s">
        <v>1100</v>
      </c>
      <c r="B1226" s="159"/>
      <c r="C1226" s="159"/>
      <c r="D1226" s="157" t="str">
        <f t="shared" si="19"/>
        <v/>
      </c>
      <c r="E1226" s="197"/>
    </row>
    <row r="1227" ht="20.1" hidden="1" customHeight="1" spans="1:5">
      <c r="A1227" s="197" t="s">
        <v>1101</v>
      </c>
      <c r="B1227" s="159"/>
      <c r="C1227" s="159"/>
      <c r="D1227" s="157" t="str">
        <f t="shared" si="19"/>
        <v/>
      </c>
      <c r="E1227" s="197"/>
    </row>
    <row r="1228" ht="20.1" hidden="1" customHeight="1" spans="1:5">
      <c r="A1228" s="197" t="s">
        <v>1102</v>
      </c>
      <c r="B1228" s="159"/>
      <c r="C1228" s="159"/>
      <c r="D1228" s="157" t="str">
        <f t="shared" si="19"/>
        <v/>
      </c>
      <c r="E1228" s="197"/>
    </row>
    <row r="1229" ht="20.1" customHeight="1" spans="1:5">
      <c r="A1229" s="197" t="s">
        <v>1103</v>
      </c>
      <c r="B1229" s="156">
        <f>SUM(B1230,B1239,B1243,)</f>
        <v>297</v>
      </c>
      <c r="C1229" s="156">
        <f>SUM(C1230,C1239,C1243,)</f>
        <v>0</v>
      </c>
      <c r="D1229" s="157">
        <f t="shared" si="19"/>
        <v>0</v>
      </c>
      <c r="E1229" s="197"/>
    </row>
    <row r="1230" ht="20.1" customHeight="1" spans="1:5">
      <c r="A1230" s="197" t="s">
        <v>1104</v>
      </c>
      <c r="B1230" s="156">
        <f>SUM(B1231:B1238)</f>
        <v>297</v>
      </c>
      <c r="C1230" s="156">
        <f>SUM(C1231:C1238)</f>
        <v>0</v>
      </c>
      <c r="D1230" s="157">
        <f t="shared" si="19"/>
        <v>0</v>
      </c>
      <c r="E1230" s="197"/>
    </row>
    <row r="1231" ht="20.1" customHeight="1" spans="1:5">
      <c r="A1231" s="197" t="s">
        <v>1105</v>
      </c>
      <c r="B1231" s="159"/>
      <c r="C1231" s="159"/>
      <c r="D1231" s="157" t="str">
        <f t="shared" si="19"/>
        <v/>
      </c>
      <c r="E1231" s="197"/>
    </row>
    <row r="1232" ht="20.1" customHeight="1" spans="1:5">
      <c r="A1232" s="197" t="s">
        <v>1106</v>
      </c>
      <c r="B1232" s="159"/>
      <c r="C1232" s="159"/>
      <c r="D1232" s="157" t="str">
        <f t="shared" si="19"/>
        <v/>
      </c>
      <c r="E1232" s="197"/>
    </row>
    <row r="1233" ht="20.1" customHeight="1" spans="1:5">
      <c r="A1233" s="197" t="s">
        <v>1107</v>
      </c>
      <c r="B1233" s="159">
        <v>292</v>
      </c>
      <c r="C1233" s="159"/>
      <c r="D1233" s="157">
        <f t="shared" si="19"/>
        <v>0</v>
      </c>
      <c r="E1233" s="197"/>
    </row>
    <row r="1234" ht="20.1" customHeight="1" spans="1:5">
      <c r="A1234" s="197" t="s">
        <v>1108</v>
      </c>
      <c r="B1234" s="159"/>
      <c r="C1234" s="159"/>
      <c r="D1234" s="157" t="str">
        <f t="shared" si="19"/>
        <v/>
      </c>
      <c r="E1234" s="197"/>
    </row>
    <row r="1235" ht="20.1" customHeight="1" spans="1:5">
      <c r="A1235" s="197" t="s">
        <v>1109</v>
      </c>
      <c r="B1235" s="159"/>
      <c r="C1235" s="159"/>
      <c r="D1235" s="157" t="str">
        <f t="shared" si="19"/>
        <v/>
      </c>
      <c r="E1235" s="197"/>
    </row>
    <row r="1236" ht="20.1" customHeight="1" spans="1:5">
      <c r="A1236" s="197" t="s">
        <v>1110</v>
      </c>
      <c r="B1236" s="159"/>
      <c r="C1236" s="159"/>
      <c r="D1236" s="157" t="str">
        <f t="shared" si="19"/>
        <v/>
      </c>
      <c r="E1236" s="197"/>
    </row>
    <row r="1237" ht="20.1" customHeight="1" spans="1:5">
      <c r="A1237" s="197" t="s">
        <v>1111</v>
      </c>
      <c r="B1237" s="159">
        <v>5</v>
      </c>
      <c r="C1237" s="159"/>
      <c r="D1237" s="157">
        <f t="shared" si="19"/>
        <v>0</v>
      </c>
      <c r="E1237" s="197"/>
    </row>
    <row r="1238" ht="20.1" customHeight="1" spans="1:5">
      <c r="A1238" s="197" t="s">
        <v>1112</v>
      </c>
      <c r="B1238" s="159"/>
      <c r="C1238" s="159"/>
      <c r="D1238" s="157" t="str">
        <f t="shared" si="19"/>
        <v/>
      </c>
      <c r="E1238" s="197"/>
    </row>
    <row r="1239" ht="20.1" customHeight="1" spans="1:5">
      <c r="A1239" s="197" t="s">
        <v>1113</v>
      </c>
      <c r="B1239" s="156">
        <f>SUM(B1240:B1242)</f>
        <v>0</v>
      </c>
      <c r="C1239" s="156">
        <f>SUM(C1240:C1242)</f>
        <v>0</v>
      </c>
      <c r="D1239" s="157" t="str">
        <f t="shared" si="19"/>
        <v/>
      </c>
      <c r="E1239" s="197"/>
    </row>
    <row r="1240" ht="20.1" customHeight="1" spans="1:5">
      <c r="A1240" s="197" t="s">
        <v>1114</v>
      </c>
      <c r="B1240" s="159"/>
      <c r="C1240" s="159"/>
      <c r="D1240" s="157" t="str">
        <f t="shared" si="19"/>
        <v/>
      </c>
      <c r="E1240" s="197"/>
    </row>
    <row r="1241" ht="20.1" customHeight="1" spans="1:5">
      <c r="A1241" s="197" t="s">
        <v>1115</v>
      </c>
      <c r="B1241" s="159"/>
      <c r="C1241" s="159"/>
      <c r="D1241" s="157" t="str">
        <f t="shared" si="19"/>
        <v/>
      </c>
      <c r="E1241" s="197"/>
    </row>
    <row r="1242" ht="20.1" customHeight="1" spans="1:5">
      <c r="A1242" s="197" t="s">
        <v>1116</v>
      </c>
      <c r="B1242" s="159"/>
      <c r="C1242" s="159"/>
      <c r="D1242" s="157" t="str">
        <f t="shared" si="19"/>
        <v/>
      </c>
      <c r="E1242" s="197"/>
    </row>
    <row r="1243" ht="20.1" customHeight="1" spans="1:5">
      <c r="A1243" s="197" t="s">
        <v>1117</v>
      </c>
      <c r="B1243" s="156">
        <f>SUM(B1244:B1246)</f>
        <v>0</v>
      </c>
      <c r="C1243" s="156">
        <f>SUM(C1244:C1246)</f>
        <v>0</v>
      </c>
      <c r="D1243" s="157" t="str">
        <f t="shared" si="19"/>
        <v/>
      </c>
      <c r="E1243" s="197"/>
    </row>
    <row r="1244" ht="20.1" customHeight="1" spans="1:5">
      <c r="A1244" s="197" t="s">
        <v>1118</v>
      </c>
      <c r="B1244" s="159"/>
      <c r="C1244" s="159"/>
      <c r="D1244" s="157" t="str">
        <f t="shared" si="19"/>
        <v/>
      </c>
      <c r="E1244" s="197"/>
    </row>
    <row r="1245" ht="20.1" customHeight="1" spans="1:5">
      <c r="A1245" s="197" t="s">
        <v>1119</v>
      </c>
      <c r="B1245" s="159"/>
      <c r="C1245" s="159"/>
      <c r="D1245" s="157" t="str">
        <f t="shared" si="19"/>
        <v/>
      </c>
      <c r="E1245" s="197"/>
    </row>
    <row r="1246" ht="20.1" customHeight="1" spans="1:5">
      <c r="A1246" s="197" t="s">
        <v>1120</v>
      </c>
      <c r="B1246" s="159"/>
      <c r="C1246" s="159"/>
      <c r="D1246" s="157" t="str">
        <f t="shared" si="19"/>
        <v/>
      </c>
      <c r="E1246" s="197"/>
    </row>
    <row r="1247" ht="20.1" hidden="1" customHeight="1" spans="1:5">
      <c r="A1247" s="197" t="s">
        <v>1121</v>
      </c>
      <c r="B1247" s="156">
        <f>SUM(B1248,B1263,B1277,B1282,B1288,)</f>
        <v>0</v>
      </c>
      <c r="C1247" s="156">
        <f>SUM(C1248,C1263,C1277,C1282,C1288,)</f>
        <v>0</v>
      </c>
      <c r="D1247" s="157" t="str">
        <f t="shared" si="19"/>
        <v/>
      </c>
      <c r="E1247" s="197"/>
    </row>
    <row r="1248" ht="20.1" hidden="1" customHeight="1" spans="1:5">
      <c r="A1248" s="197" t="s">
        <v>1122</v>
      </c>
      <c r="B1248" s="156">
        <f>SUM(B1249:B1262)</f>
        <v>0</v>
      </c>
      <c r="C1248" s="156">
        <f>SUM(C1249:C1262)</f>
        <v>0</v>
      </c>
      <c r="D1248" s="157" t="str">
        <f t="shared" si="19"/>
        <v/>
      </c>
      <c r="E1248" s="197"/>
    </row>
    <row r="1249" ht="20.1" hidden="1" customHeight="1" spans="1:5">
      <c r="A1249" s="197" t="s">
        <v>771</v>
      </c>
      <c r="B1249" s="159"/>
      <c r="C1249" s="159"/>
      <c r="D1249" s="157" t="str">
        <f t="shared" si="19"/>
        <v/>
      </c>
      <c r="E1249" s="197"/>
    </row>
    <row r="1250" ht="20.1" hidden="1" customHeight="1" spans="1:5">
      <c r="A1250" s="197" t="s">
        <v>772</v>
      </c>
      <c r="B1250" s="159"/>
      <c r="C1250" s="159"/>
      <c r="D1250" s="157" t="str">
        <f t="shared" si="19"/>
        <v/>
      </c>
      <c r="E1250" s="197"/>
    </row>
    <row r="1251" ht="20.1" hidden="1" customHeight="1" spans="1:5">
      <c r="A1251" s="197" t="s">
        <v>773</v>
      </c>
      <c r="B1251" s="159"/>
      <c r="C1251" s="159"/>
      <c r="D1251" s="157" t="str">
        <f t="shared" si="19"/>
        <v/>
      </c>
      <c r="E1251" s="197"/>
    </row>
    <row r="1252" ht="20.1" hidden="1" customHeight="1" spans="1:5">
      <c r="A1252" s="197" t="s">
        <v>1123</v>
      </c>
      <c r="B1252" s="159"/>
      <c r="C1252" s="159"/>
      <c r="D1252" s="157" t="str">
        <f t="shared" si="19"/>
        <v/>
      </c>
      <c r="E1252" s="197"/>
    </row>
    <row r="1253" ht="20.1" hidden="1" customHeight="1" spans="1:5">
      <c r="A1253" s="197" t="s">
        <v>1124</v>
      </c>
      <c r="B1253" s="159"/>
      <c r="C1253" s="159"/>
      <c r="D1253" s="157" t="str">
        <f t="shared" si="19"/>
        <v/>
      </c>
      <c r="E1253" s="197"/>
    </row>
    <row r="1254" ht="20.1" hidden="1" customHeight="1" spans="1:5">
      <c r="A1254" s="197" t="s">
        <v>1125</v>
      </c>
      <c r="B1254" s="159"/>
      <c r="C1254" s="159"/>
      <c r="D1254" s="157" t="str">
        <f t="shared" si="19"/>
        <v/>
      </c>
      <c r="E1254" s="197"/>
    </row>
    <row r="1255" ht="20.1" hidden="1" customHeight="1" spans="1:5">
      <c r="A1255" s="197" t="s">
        <v>1126</v>
      </c>
      <c r="B1255" s="159"/>
      <c r="C1255" s="159"/>
      <c r="D1255" s="157" t="str">
        <f t="shared" si="19"/>
        <v/>
      </c>
      <c r="E1255" s="197"/>
    </row>
    <row r="1256" ht="20.1" hidden="1" customHeight="1" spans="1:5">
      <c r="A1256" s="197" t="s">
        <v>1127</v>
      </c>
      <c r="B1256" s="159"/>
      <c r="C1256" s="159"/>
      <c r="D1256" s="157" t="str">
        <f t="shared" si="19"/>
        <v/>
      </c>
      <c r="E1256" s="197"/>
    </row>
    <row r="1257" ht="20.1" hidden="1" customHeight="1" spans="1:5">
      <c r="A1257" s="197" t="s">
        <v>1128</v>
      </c>
      <c r="B1257" s="159"/>
      <c r="C1257" s="159"/>
      <c r="D1257" s="157" t="str">
        <f t="shared" si="19"/>
        <v/>
      </c>
      <c r="E1257" s="197"/>
    </row>
    <row r="1258" ht="20.1" hidden="1" customHeight="1" spans="1:5">
      <c r="A1258" s="197" t="s">
        <v>1129</v>
      </c>
      <c r="B1258" s="159"/>
      <c r="C1258" s="159"/>
      <c r="D1258" s="157" t="str">
        <f t="shared" si="19"/>
        <v/>
      </c>
      <c r="E1258" s="197"/>
    </row>
    <row r="1259" ht="20.1" hidden="1" customHeight="1" spans="1:5">
      <c r="A1259" s="197" t="s">
        <v>1130</v>
      </c>
      <c r="B1259" s="159"/>
      <c r="C1259" s="159"/>
      <c r="D1259" s="157" t="str">
        <f t="shared" si="19"/>
        <v/>
      </c>
      <c r="E1259" s="197"/>
    </row>
    <row r="1260" ht="20.1" hidden="1" customHeight="1" spans="1:5">
      <c r="A1260" s="197" t="s">
        <v>1131</v>
      </c>
      <c r="B1260" s="159"/>
      <c r="C1260" s="159"/>
      <c r="D1260" s="157" t="str">
        <f t="shared" si="19"/>
        <v/>
      </c>
      <c r="E1260" s="197"/>
    </row>
    <row r="1261" ht="20.1" hidden="1" customHeight="1" spans="1:5">
      <c r="A1261" s="197" t="s">
        <v>791</v>
      </c>
      <c r="B1261" s="159"/>
      <c r="C1261" s="159"/>
      <c r="D1261" s="157" t="str">
        <f t="shared" si="19"/>
        <v/>
      </c>
      <c r="E1261" s="197"/>
    </row>
    <row r="1262" ht="20.1" hidden="1" customHeight="1" spans="1:5">
      <c r="A1262" s="197" t="s">
        <v>1132</v>
      </c>
      <c r="B1262" s="159"/>
      <c r="C1262" s="159"/>
      <c r="D1262" s="157" t="str">
        <f t="shared" si="19"/>
        <v/>
      </c>
      <c r="E1262" s="197"/>
    </row>
    <row r="1263" ht="20.1" hidden="1" customHeight="1" spans="1:5">
      <c r="A1263" s="197" t="s">
        <v>1133</v>
      </c>
      <c r="B1263" s="156">
        <f>SUM(B1264:B1276)</f>
        <v>0</v>
      </c>
      <c r="C1263" s="156">
        <f>SUM(C1264:C1276)</f>
        <v>0</v>
      </c>
      <c r="D1263" s="157" t="str">
        <f t="shared" si="19"/>
        <v/>
      </c>
      <c r="E1263" s="197"/>
    </row>
    <row r="1264" ht="20.1" hidden="1" customHeight="1" spans="1:5">
      <c r="A1264" s="197" t="s">
        <v>771</v>
      </c>
      <c r="B1264" s="159"/>
      <c r="C1264" s="159"/>
      <c r="D1264" s="157" t="str">
        <f t="shared" si="19"/>
        <v/>
      </c>
      <c r="E1264" s="197"/>
    </row>
    <row r="1265" ht="20.1" hidden="1" customHeight="1" spans="1:5">
      <c r="A1265" s="197" t="s">
        <v>772</v>
      </c>
      <c r="B1265" s="159"/>
      <c r="C1265" s="159"/>
      <c r="D1265" s="157" t="str">
        <f t="shared" si="19"/>
        <v/>
      </c>
      <c r="E1265" s="197"/>
    </row>
    <row r="1266" ht="20.1" hidden="1" customHeight="1" spans="1:5">
      <c r="A1266" s="197" t="s">
        <v>773</v>
      </c>
      <c r="B1266" s="159"/>
      <c r="C1266" s="159"/>
      <c r="D1266" s="157" t="str">
        <f t="shared" si="19"/>
        <v/>
      </c>
      <c r="E1266" s="197"/>
    </row>
    <row r="1267" ht="20.1" hidden="1" customHeight="1" spans="1:5">
      <c r="A1267" s="197" t="s">
        <v>1134</v>
      </c>
      <c r="B1267" s="159"/>
      <c r="C1267" s="159"/>
      <c r="D1267" s="157" t="str">
        <f t="shared" si="19"/>
        <v/>
      </c>
      <c r="E1267" s="197"/>
    </row>
    <row r="1268" ht="20.1" hidden="1" customHeight="1" spans="1:5">
      <c r="A1268" s="197" t="s">
        <v>1135</v>
      </c>
      <c r="B1268" s="159"/>
      <c r="C1268" s="159"/>
      <c r="D1268" s="157" t="str">
        <f t="shared" si="19"/>
        <v/>
      </c>
      <c r="E1268" s="197"/>
    </row>
    <row r="1269" ht="20.1" hidden="1" customHeight="1" spans="1:5">
      <c r="A1269" s="197" t="s">
        <v>1136</v>
      </c>
      <c r="B1269" s="159"/>
      <c r="C1269" s="159"/>
      <c r="D1269" s="157" t="str">
        <f t="shared" si="19"/>
        <v/>
      </c>
      <c r="E1269" s="197"/>
    </row>
    <row r="1270" ht="20.1" hidden="1" customHeight="1" spans="1:5">
      <c r="A1270" s="197" t="s">
        <v>1137</v>
      </c>
      <c r="B1270" s="159"/>
      <c r="C1270" s="159"/>
      <c r="D1270" s="157" t="str">
        <f t="shared" si="19"/>
        <v/>
      </c>
      <c r="E1270" s="197"/>
    </row>
    <row r="1271" ht="20.1" hidden="1" customHeight="1" spans="1:5">
      <c r="A1271" s="197" t="s">
        <v>1138</v>
      </c>
      <c r="B1271" s="159"/>
      <c r="C1271" s="159"/>
      <c r="D1271" s="157" t="str">
        <f t="shared" si="19"/>
        <v/>
      </c>
      <c r="E1271" s="197"/>
    </row>
    <row r="1272" ht="20.1" hidden="1" customHeight="1" spans="1:5">
      <c r="A1272" s="197" t="s">
        <v>1139</v>
      </c>
      <c r="B1272" s="159"/>
      <c r="C1272" s="159"/>
      <c r="D1272" s="157" t="str">
        <f t="shared" si="19"/>
        <v/>
      </c>
      <c r="E1272" s="197"/>
    </row>
    <row r="1273" ht="20.1" hidden="1" customHeight="1" spans="1:5">
      <c r="A1273" s="197" t="s">
        <v>1140</v>
      </c>
      <c r="B1273" s="159"/>
      <c r="C1273" s="159"/>
      <c r="D1273" s="157" t="str">
        <f t="shared" si="19"/>
        <v/>
      </c>
      <c r="E1273" s="197"/>
    </row>
    <row r="1274" ht="20.1" hidden="1" customHeight="1" spans="1:5">
      <c r="A1274" s="197" t="s">
        <v>1141</v>
      </c>
      <c r="B1274" s="159"/>
      <c r="C1274" s="159"/>
      <c r="D1274" s="157" t="str">
        <f t="shared" si="19"/>
        <v/>
      </c>
      <c r="E1274" s="197"/>
    </row>
    <row r="1275" ht="20.1" hidden="1" customHeight="1" spans="1:5">
      <c r="A1275" s="197" t="s">
        <v>791</v>
      </c>
      <c r="B1275" s="159"/>
      <c r="C1275" s="159"/>
      <c r="D1275" s="157" t="str">
        <f t="shared" si="19"/>
        <v/>
      </c>
      <c r="E1275" s="197"/>
    </row>
    <row r="1276" ht="20.1" hidden="1" customHeight="1" spans="1:5">
      <c r="A1276" s="197" t="s">
        <v>1142</v>
      </c>
      <c r="B1276" s="159"/>
      <c r="C1276" s="159"/>
      <c r="D1276" s="157" t="str">
        <f t="shared" si="19"/>
        <v/>
      </c>
      <c r="E1276" s="197"/>
    </row>
    <row r="1277" ht="20.1" hidden="1" customHeight="1" spans="1:5">
      <c r="A1277" s="197" t="s">
        <v>1143</v>
      </c>
      <c r="B1277" s="156">
        <f>SUM(B1278:B1281)</f>
        <v>0</v>
      </c>
      <c r="C1277" s="156">
        <f>SUM(C1278:C1281)</f>
        <v>0</v>
      </c>
      <c r="D1277" s="157" t="str">
        <f t="shared" si="19"/>
        <v/>
      </c>
      <c r="E1277" s="197"/>
    </row>
    <row r="1278" ht="20.1" hidden="1" customHeight="1" spans="1:5">
      <c r="A1278" s="197" t="s">
        <v>1144</v>
      </c>
      <c r="B1278" s="159"/>
      <c r="C1278" s="159"/>
      <c r="D1278" s="157" t="str">
        <f t="shared" si="19"/>
        <v/>
      </c>
      <c r="E1278" s="197"/>
    </row>
    <row r="1279" ht="20.1" hidden="1" customHeight="1" spans="1:5">
      <c r="A1279" s="197" t="s">
        <v>1145</v>
      </c>
      <c r="B1279" s="159"/>
      <c r="C1279" s="159"/>
      <c r="D1279" s="157" t="str">
        <f t="shared" si="19"/>
        <v/>
      </c>
      <c r="E1279" s="197"/>
    </row>
    <row r="1280" ht="20.1" hidden="1" customHeight="1" spans="1:5">
      <c r="A1280" s="197" t="s">
        <v>1146</v>
      </c>
      <c r="B1280" s="159"/>
      <c r="C1280" s="159"/>
      <c r="D1280" s="157" t="str">
        <f t="shared" si="19"/>
        <v/>
      </c>
      <c r="E1280" s="197"/>
    </row>
    <row r="1281" ht="20.1" hidden="1" customHeight="1" spans="1:5">
      <c r="A1281" s="197" t="s">
        <v>1147</v>
      </c>
      <c r="B1281" s="159"/>
      <c r="C1281" s="159"/>
      <c r="D1281" s="157" t="str">
        <f t="shared" si="19"/>
        <v/>
      </c>
      <c r="E1281" s="197"/>
    </row>
    <row r="1282" ht="20.1" hidden="1" customHeight="1" spans="1:5">
      <c r="A1282" s="197" t="s">
        <v>1148</v>
      </c>
      <c r="B1282" s="156">
        <f>SUM(B1283:B1287)</f>
        <v>0</v>
      </c>
      <c r="C1282" s="156">
        <f>SUM(C1283:C1287)</f>
        <v>0</v>
      </c>
      <c r="D1282" s="157" t="str">
        <f t="shared" si="19"/>
        <v/>
      </c>
      <c r="E1282" s="197"/>
    </row>
    <row r="1283" ht="20.1" hidden="1" customHeight="1" spans="1:5">
      <c r="A1283" s="197" t="s">
        <v>1149</v>
      </c>
      <c r="B1283" s="159"/>
      <c r="C1283" s="159"/>
      <c r="D1283" s="157" t="str">
        <f t="shared" si="19"/>
        <v/>
      </c>
      <c r="E1283" s="197"/>
    </row>
    <row r="1284" ht="20.1" hidden="1" customHeight="1" spans="1:5">
      <c r="A1284" s="197" t="s">
        <v>1150</v>
      </c>
      <c r="B1284" s="159"/>
      <c r="C1284" s="159"/>
      <c r="D1284" s="157" t="str">
        <f t="shared" si="19"/>
        <v/>
      </c>
      <c r="E1284" s="197"/>
    </row>
    <row r="1285" ht="20.1" hidden="1" customHeight="1" spans="1:5">
      <c r="A1285" s="197" t="s">
        <v>1151</v>
      </c>
      <c r="B1285" s="159"/>
      <c r="C1285" s="159"/>
      <c r="D1285" s="157" t="str">
        <f t="shared" si="19"/>
        <v/>
      </c>
      <c r="E1285" s="197"/>
    </row>
    <row r="1286" ht="20.1" hidden="1" customHeight="1" spans="1:5">
      <c r="A1286" s="197" t="s">
        <v>1152</v>
      </c>
      <c r="B1286" s="159"/>
      <c r="C1286" s="159"/>
      <c r="D1286" s="157" t="str">
        <f t="shared" si="19"/>
        <v/>
      </c>
      <c r="E1286" s="197"/>
    </row>
    <row r="1287" ht="20.1" hidden="1" customHeight="1" spans="1:5">
      <c r="A1287" s="197" t="s">
        <v>1153</v>
      </c>
      <c r="B1287" s="159"/>
      <c r="C1287" s="159"/>
      <c r="D1287" s="157" t="str">
        <f t="shared" ref="D1287:D1314" si="20">IF(B1287=0,"",ROUND(C1287/B1287*100,1))</f>
        <v/>
      </c>
      <c r="E1287" s="197"/>
    </row>
    <row r="1288" ht="20.1" hidden="1" customHeight="1" spans="1:5">
      <c r="A1288" s="197" t="s">
        <v>1154</v>
      </c>
      <c r="B1288" s="156">
        <f>SUM(B1289:B1299)</f>
        <v>0</v>
      </c>
      <c r="C1288" s="156">
        <f>SUM(C1289:C1299)</f>
        <v>0</v>
      </c>
      <c r="D1288" s="157" t="str">
        <f t="shared" si="20"/>
        <v/>
      </c>
      <c r="E1288" s="197"/>
    </row>
    <row r="1289" ht="20.1" hidden="1" customHeight="1" spans="1:5">
      <c r="A1289" s="197" t="s">
        <v>1155</v>
      </c>
      <c r="B1289" s="159"/>
      <c r="C1289" s="159"/>
      <c r="D1289" s="157" t="str">
        <f t="shared" si="20"/>
        <v/>
      </c>
      <c r="E1289" s="197"/>
    </row>
    <row r="1290" ht="20.1" hidden="1" customHeight="1" spans="1:5">
      <c r="A1290" s="197" t="s">
        <v>1156</v>
      </c>
      <c r="B1290" s="159"/>
      <c r="C1290" s="159"/>
      <c r="D1290" s="157" t="str">
        <f t="shared" si="20"/>
        <v/>
      </c>
      <c r="E1290" s="197"/>
    </row>
    <row r="1291" ht="20.1" hidden="1" customHeight="1" spans="1:5">
      <c r="A1291" s="197" t="s">
        <v>1157</v>
      </c>
      <c r="B1291" s="159"/>
      <c r="C1291" s="159"/>
      <c r="D1291" s="157" t="str">
        <f t="shared" si="20"/>
        <v/>
      </c>
      <c r="E1291" s="197"/>
    </row>
    <row r="1292" ht="20.1" hidden="1" customHeight="1" spans="1:5">
      <c r="A1292" s="197" t="s">
        <v>1158</v>
      </c>
      <c r="B1292" s="159"/>
      <c r="C1292" s="159"/>
      <c r="D1292" s="157" t="str">
        <f t="shared" si="20"/>
        <v/>
      </c>
      <c r="E1292" s="197"/>
    </row>
    <row r="1293" ht="20.1" hidden="1" customHeight="1" spans="1:5">
      <c r="A1293" s="197" t="s">
        <v>1159</v>
      </c>
      <c r="B1293" s="159"/>
      <c r="C1293" s="159"/>
      <c r="D1293" s="157" t="str">
        <f t="shared" si="20"/>
        <v/>
      </c>
      <c r="E1293" s="197"/>
    </row>
    <row r="1294" ht="20.1" hidden="1" customHeight="1" spans="1:5">
      <c r="A1294" s="197" t="s">
        <v>1160</v>
      </c>
      <c r="B1294" s="159"/>
      <c r="C1294" s="159"/>
      <c r="D1294" s="157" t="str">
        <f t="shared" si="20"/>
        <v/>
      </c>
      <c r="E1294" s="197"/>
    </row>
    <row r="1295" ht="20.1" hidden="1" customHeight="1" spans="1:5">
      <c r="A1295" s="197" t="s">
        <v>1161</v>
      </c>
      <c r="B1295" s="159"/>
      <c r="C1295" s="159"/>
      <c r="D1295" s="157" t="str">
        <f t="shared" si="20"/>
        <v/>
      </c>
      <c r="E1295" s="197"/>
    </row>
    <row r="1296" ht="20.1" hidden="1" customHeight="1" spans="1:5">
      <c r="A1296" s="197" t="s">
        <v>1162</v>
      </c>
      <c r="B1296" s="159"/>
      <c r="C1296" s="159"/>
      <c r="D1296" s="157" t="str">
        <f t="shared" si="20"/>
        <v/>
      </c>
      <c r="E1296" s="197"/>
    </row>
    <row r="1297" ht="20.1" hidden="1" customHeight="1" spans="1:5">
      <c r="A1297" s="197" t="s">
        <v>1163</v>
      </c>
      <c r="B1297" s="159"/>
      <c r="C1297" s="159"/>
      <c r="D1297" s="157" t="str">
        <f t="shared" si="20"/>
        <v/>
      </c>
      <c r="E1297" s="197"/>
    </row>
    <row r="1298" ht="20.1" hidden="1" customHeight="1" spans="1:5">
      <c r="A1298" s="197" t="s">
        <v>1164</v>
      </c>
      <c r="B1298" s="159"/>
      <c r="C1298" s="159"/>
      <c r="D1298" s="157" t="str">
        <f t="shared" si="20"/>
        <v/>
      </c>
      <c r="E1298" s="197"/>
    </row>
    <row r="1299" ht="20.1" hidden="1" customHeight="1" spans="1:5">
      <c r="A1299" s="197" t="s">
        <v>1165</v>
      </c>
      <c r="B1299" s="159"/>
      <c r="C1299" s="159"/>
      <c r="D1299" s="157" t="str">
        <f t="shared" si="20"/>
        <v/>
      </c>
      <c r="E1299" s="197"/>
    </row>
    <row r="1300" ht="20.1" customHeight="1" spans="1:5">
      <c r="A1300" s="197" t="s">
        <v>1166</v>
      </c>
      <c r="B1300" s="159"/>
      <c r="C1300" s="159">
        <v>1000</v>
      </c>
      <c r="D1300" s="157" t="str">
        <f t="shared" si="20"/>
        <v/>
      </c>
      <c r="E1300" s="197"/>
    </row>
    <row r="1301" ht="20.1" customHeight="1" spans="1:5">
      <c r="A1301" s="197" t="s">
        <v>1167</v>
      </c>
      <c r="B1301" s="156">
        <f>SUM(B1302)</f>
        <v>69</v>
      </c>
      <c r="C1301" s="156">
        <f>SUM(C1302)</f>
        <v>1460</v>
      </c>
      <c r="D1301" s="157">
        <f t="shared" si="20"/>
        <v>2115.9</v>
      </c>
      <c r="E1301" s="197"/>
    </row>
    <row r="1302" ht="20.1" customHeight="1" spans="1:5">
      <c r="A1302" s="197" t="s">
        <v>1168</v>
      </c>
      <c r="B1302" s="156">
        <f>SUM(B1303:B1306)</f>
        <v>69</v>
      </c>
      <c r="C1302" s="156">
        <f>SUM(C1303:C1306)</f>
        <v>1460</v>
      </c>
      <c r="D1302" s="157">
        <f t="shared" si="20"/>
        <v>2115.9</v>
      </c>
      <c r="E1302" s="197"/>
    </row>
    <row r="1303" ht="20.1" customHeight="1" spans="1:5">
      <c r="A1303" s="197" t="s">
        <v>1169</v>
      </c>
      <c r="B1303" s="165">
        <v>69</v>
      </c>
      <c r="C1303" s="159">
        <v>1460</v>
      </c>
      <c r="D1303" s="157">
        <f t="shared" si="20"/>
        <v>2115.9</v>
      </c>
      <c r="E1303" s="197"/>
    </row>
    <row r="1304" ht="20.1" customHeight="1" spans="1:5">
      <c r="A1304" s="197" t="s">
        <v>1170</v>
      </c>
      <c r="B1304" s="159"/>
      <c r="C1304" s="159"/>
      <c r="D1304" s="157" t="str">
        <f t="shared" si="20"/>
        <v/>
      </c>
      <c r="E1304" s="197"/>
    </row>
    <row r="1305" ht="20.1" customHeight="1" spans="1:5">
      <c r="A1305" s="197" t="s">
        <v>1171</v>
      </c>
      <c r="B1305" s="159"/>
      <c r="C1305" s="159"/>
      <c r="D1305" s="157" t="str">
        <f t="shared" si="20"/>
        <v/>
      </c>
      <c r="E1305" s="197"/>
    </row>
    <row r="1306" ht="20.1" customHeight="1" spans="1:5">
      <c r="A1306" s="197" t="s">
        <v>1172</v>
      </c>
      <c r="B1306" s="159"/>
      <c r="C1306" s="159"/>
      <c r="D1306" s="157" t="str">
        <f t="shared" si="20"/>
        <v/>
      </c>
      <c r="E1306" s="197"/>
    </row>
    <row r="1307" s="186" customFormat="1" ht="20.1" customHeight="1" spans="1:5">
      <c r="A1307" s="197" t="s">
        <v>1173</v>
      </c>
      <c r="B1307" s="156">
        <f>SUM(B1308)</f>
        <v>0</v>
      </c>
      <c r="C1307" s="156">
        <f>SUM(C1308)</f>
        <v>0</v>
      </c>
      <c r="D1307" s="157" t="str">
        <f t="shared" si="20"/>
        <v/>
      </c>
      <c r="E1307" s="201"/>
    </row>
    <row r="1308" s="186" customFormat="1" ht="20.1" customHeight="1" spans="1:5">
      <c r="A1308" s="197" t="s">
        <v>1174</v>
      </c>
      <c r="B1308" s="159"/>
      <c r="C1308" s="159"/>
      <c r="D1308" s="157" t="str">
        <f t="shared" si="20"/>
        <v/>
      </c>
      <c r="E1308" s="201"/>
    </row>
    <row r="1309" ht="20.1" customHeight="1" spans="1:5">
      <c r="A1309" s="197" t="s">
        <v>1175</v>
      </c>
      <c r="B1309" s="156">
        <f>SUM(B1310:B1311)</f>
        <v>97</v>
      </c>
      <c r="C1309" s="156">
        <f>SUM(C1310:C1311)</f>
        <v>4500</v>
      </c>
      <c r="D1309" s="157">
        <f t="shared" si="20"/>
        <v>4639.2</v>
      </c>
      <c r="E1309" s="197"/>
    </row>
    <row r="1310" ht="20.1" customHeight="1" spans="1:5">
      <c r="A1310" s="197" t="s">
        <v>1176</v>
      </c>
      <c r="B1310" s="159"/>
      <c r="C1310" s="159"/>
      <c r="D1310" s="157" t="str">
        <f t="shared" si="20"/>
        <v/>
      </c>
      <c r="E1310" s="197"/>
    </row>
    <row r="1311" ht="20.1" customHeight="1" spans="1:5">
      <c r="A1311" s="197" t="s">
        <v>1177</v>
      </c>
      <c r="B1311" s="159">
        <v>97</v>
      </c>
      <c r="C1311" s="159">
        <v>4500</v>
      </c>
      <c r="D1311" s="157">
        <f t="shared" si="20"/>
        <v>4639.2</v>
      </c>
      <c r="E1311" s="197"/>
    </row>
    <row r="1312" ht="20.1" customHeight="1" spans="1:5">
      <c r="A1312" s="197"/>
      <c r="B1312" s="159"/>
      <c r="C1312" s="159"/>
      <c r="D1312" s="157" t="str">
        <f t="shared" si="20"/>
        <v/>
      </c>
      <c r="E1312" s="197"/>
    </row>
    <row r="1313" ht="20.1" customHeight="1" spans="1:5">
      <c r="A1313" s="197"/>
      <c r="B1313" s="159"/>
      <c r="C1313" s="159"/>
      <c r="D1313" s="157" t="str">
        <f t="shared" si="20"/>
        <v/>
      </c>
      <c r="E1313" s="197"/>
    </row>
    <row r="1314" ht="20.1" customHeight="1" spans="1:5">
      <c r="A1314" s="202" t="s">
        <v>1178</v>
      </c>
      <c r="B1314" s="167">
        <f>SUM(B1309,B1307,B1301,B1300,B1247,B1229,B1151,B1141,B1126,B1099,B1025,B961,B831,B811,B738,B667,B551,B502,B446,B392,B273,B261,B258,B5,)</f>
        <v>51987</v>
      </c>
      <c r="C1314" s="167">
        <f>SUM(C1309,C1307,C1301,C1300,C1247,C1229,C1151,C1141,C1126,C1099,C1025,C961,C831,C811,C738,C667,C551,C502,C446,C392,C273,C261,C258,C5,)</f>
        <v>61404</v>
      </c>
      <c r="D1314" s="157">
        <f t="shared" si="20"/>
        <v>118.1</v>
      </c>
      <c r="E1314" s="197"/>
    </row>
    <row r="1315" s="183" customFormat="1" ht="20.1" customHeight="1" spans="2:4">
      <c r="B1315" s="189"/>
      <c r="C1315" s="189"/>
      <c r="D1315" s="190"/>
    </row>
    <row r="1316" s="183" customFormat="1" ht="20.1" customHeight="1" spans="2:4">
      <c r="B1316" s="189"/>
      <c r="C1316" s="189"/>
      <c r="D1316" s="190"/>
    </row>
    <row r="1317" s="183" customFormat="1" ht="20.1" customHeight="1" spans="2:4">
      <c r="B1317" s="189"/>
      <c r="C1317" s="189"/>
      <c r="D1317" s="190"/>
    </row>
    <row r="1318" s="183" customFormat="1" ht="20.1" customHeight="1" spans="2:4">
      <c r="B1318" s="189"/>
      <c r="C1318" s="189"/>
      <c r="D1318" s="190"/>
    </row>
    <row r="1319" s="183" customFormat="1" ht="20.1" customHeight="1" spans="2:4">
      <c r="B1319" s="189"/>
      <c r="C1319" s="189"/>
      <c r="D1319" s="190"/>
    </row>
    <row r="1320" s="183" customFormat="1" spans="2:4">
      <c r="B1320" s="189"/>
      <c r="C1320" s="189"/>
      <c r="D1320" s="190"/>
    </row>
    <row r="1321" s="183" customFormat="1" spans="2:4">
      <c r="B1321" s="189"/>
      <c r="C1321" s="189"/>
      <c r="D1321" s="190"/>
    </row>
    <row r="1322" s="183" customFormat="1" spans="2:4">
      <c r="B1322" s="189"/>
      <c r="C1322" s="189"/>
      <c r="D1322" s="190"/>
    </row>
    <row r="1323" s="183" customFormat="1" spans="2:4">
      <c r="B1323" s="189"/>
      <c r="C1323" s="189"/>
      <c r="D1323" s="190"/>
    </row>
    <row r="1324" s="183" customFormat="1" spans="2:4">
      <c r="B1324" s="189"/>
      <c r="C1324" s="189"/>
      <c r="D1324" s="190"/>
    </row>
    <row r="1325" s="183" customFormat="1" spans="2:4">
      <c r="B1325" s="189"/>
      <c r="C1325" s="189"/>
      <c r="D1325" s="190"/>
    </row>
    <row r="1326" s="183" customFormat="1" spans="2:4">
      <c r="B1326" s="189"/>
      <c r="C1326" s="189"/>
      <c r="D1326" s="190"/>
    </row>
    <row r="1327" s="183" customFormat="1" spans="2:4">
      <c r="B1327" s="189"/>
      <c r="C1327" s="189"/>
      <c r="D1327" s="190"/>
    </row>
    <row r="1328" s="183" customFormat="1" spans="2:4">
      <c r="B1328" s="189"/>
      <c r="C1328" s="189"/>
      <c r="D1328" s="190"/>
    </row>
    <row r="1329" s="183" customFormat="1" spans="2:4">
      <c r="B1329" s="189"/>
      <c r="C1329" s="189"/>
      <c r="D1329" s="190"/>
    </row>
    <row r="1330" s="183" customFormat="1" spans="2:4">
      <c r="B1330" s="189"/>
      <c r="C1330" s="189"/>
      <c r="D1330" s="190"/>
    </row>
    <row r="1331" s="183" customFormat="1" spans="2:4">
      <c r="B1331" s="189"/>
      <c r="C1331" s="189"/>
      <c r="D1331" s="190"/>
    </row>
    <row r="1332" s="183" customFormat="1" spans="2:4">
      <c r="B1332" s="189"/>
      <c r="C1332" s="189"/>
      <c r="D1332" s="190"/>
    </row>
    <row r="1333" s="183" customFormat="1" spans="2:4">
      <c r="B1333" s="189"/>
      <c r="C1333" s="189"/>
      <c r="D1333" s="190"/>
    </row>
    <row r="1334" s="183" customFormat="1" spans="2:4">
      <c r="B1334" s="189"/>
      <c r="C1334" s="189"/>
      <c r="D1334" s="190"/>
    </row>
    <row r="1335" s="183" customFormat="1" spans="2:4">
      <c r="B1335" s="189"/>
      <c r="C1335" s="189"/>
      <c r="D1335" s="190"/>
    </row>
    <row r="1336" s="183" customFormat="1" spans="2:4">
      <c r="B1336" s="189"/>
      <c r="C1336" s="189"/>
      <c r="D1336" s="190"/>
    </row>
    <row r="1337" s="183" customFormat="1" spans="2:4">
      <c r="B1337" s="189"/>
      <c r="C1337" s="189"/>
      <c r="D1337" s="190"/>
    </row>
    <row r="1338" s="183" customFormat="1" spans="2:4">
      <c r="B1338" s="189"/>
      <c r="C1338" s="189"/>
      <c r="D1338" s="190"/>
    </row>
    <row r="1339" s="183" customFormat="1" spans="2:4">
      <c r="B1339" s="189"/>
      <c r="C1339" s="189"/>
      <c r="D1339" s="190"/>
    </row>
    <row r="1340" s="183" customFormat="1" spans="2:4">
      <c r="B1340" s="189"/>
      <c r="C1340" s="189"/>
      <c r="D1340" s="190"/>
    </row>
    <row r="1341" s="183" customFormat="1" spans="2:4">
      <c r="B1341" s="189"/>
      <c r="C1341" s="189"/>
      <c r="D1341" s="190"/>
    </row>
    <row r="1342" s="183" customFormat="1" spans="2:4">
      <c r="B1342" s="189"/>
      <c r="C1342" s="189"/>
      <c r="D1342" s="190"/>
    </row>
    <row r="1343" s="183" customFormat="1" spans="2:4">
      <c r="B1343" s="189"/>
      <c r="C1343" s="189"/>
      <c r="D1343" s="190"/>
    </row>
    <row r="1344" s="183" customFormat="1" spans="2:4">
      <c r="B1344" s="189"/>
      <c r="C1344" s="189"/>
      <c r="D1344" s="190"/>
    </row>
    <row r="1345" s="183" customFormat="1" spans="2:4">
      <c r="B1345" s="189"/>
      <c r="C1345" s="189"/>
      <c r="D1345" s="190"/>
    </row>
    <row r="1346" s="183" customFormat="1" spans="2:4">
      <c r="B1346" s="189"/>
      <c r="C1346" s="189"/>
      <c r="D1346" s="190"/>
    </row>
    <row r="1347" s="183" customFormat="1" spans="2:4">
      <c r="B1347" s="189"/>
      <c r="C1347" s="189"/>
      <c r="D1347" s="190"/>
    </row>
    <row r="1348" s="183" customFormat="1" spans="2:4">
      <c r="B1348" s="189"/>
      <c r="C1348" s="189"/>
      <c r="D1348" s="190"/>
    </row>
    <row r="1349" s="183" customFormat="1" spans="2:4">
      <c r="B1349" s="189"/>
      <c r="C1349" s="189"/>
      <c r="D1349" s="190"/>
    </row>
    <row r="1350" s="183" customFormat="1" spans="2:4">
      <c r="B1350" s="189"/>
      <c r="C1350" s="189"/>
      <c r="D1350" s="190"/>
    </row>
    <row r="1351" s="183" customFormat="1" spans="2:4">
      <c r="B1351" s="189"/>
      <c r="C1351" s="189"/>
      <c r="D1351" s="190"/>
    </row>
    <row r="1352" s="183" customFormat="1" spans="2:4">
      <c r="B1352" s="189"/>
      <c r="C1352" s="189"/>
      <c r="D1352" s="190"/>
    </row>
    <row r="1353" s="183" customFormat="1" spans="2:4">
      <c r="B1353" s="189"/>
      <c r="C1353" s="189"/>
      <c r="D1353" s="190"/>
    </row>
    <row r="1354" s="183" customFormat="1" spans="2:4">
      <c r="B1354" s="189"/>
      <c r="C1354" s="189"/>
      <c r="D1354" s="190"/>
    </row>
    <row r="1355" s="183" customFormat="1" spans="2:4">
      <c r="B1355" s="189"/>
      <c r="C1355" s="189"/>
      <c r="D1355" s="190"/>
    </row>
    <row r="1356" s="183" customFormat="1" spans="2:4">
      <c r="B1356" s="189"/>
      <c r="C1356" s="189"/>
      <c r="D1356" s="190"/>
    </row>
    <row r="1357" s="183" customFormat="1" spans="2:4">
      <c r="B1357" s="189"/>
      <c r="C1357" s="189"/>
      <c r="D1357" s="190"/>
    </row>
    <row r="1358" s="183" customFormat="1" spans="2:4">
      <c r="B1358" s="189"/>
      <c r="C1358" s="189"/>
      <c r="D1358" s="190"/>
    </row>
    <row r="1359" s="183" customFormat="1" spans="2:4">
      <c r="B1359" s="189"/>
      <c r="C1359" s="189"/>
      <c r="D1359" s="190"/>
    </row>
    <row r="1360" s="183" customFormat="1" spans="2:4">
      <c r="B1360" s="189"/>
      <c r="C1360" s="189"/>
      <c r="D1360" s="190"/>
    </row>
    <row r="1361" s="183" customFormat="1" spans="2:4">
      <c r="B1361" s="189"/>
      <c r="C1361" s="189"/>
      <c r="D1361" s="190"/>
    </row>
    <row r="1362" s="183" customFormat="1" spans="2:4">
      <c r="B1362" s="189"/>
      <c r="C1362" s="189"/>
      <c r="D1362" s="190"/>
    </row>
    <row r="1363" s="183" customFormat="1" spans="2:4">
      <c r="B1363" s="189"/>
      <c r="C1363" s="189"/>
      <c r="D1363" s="190"/>
    </row>
    <row r="1364" s="183" customFormat="1" spans="2:4">
      <c r="B1364" s="189"/>
      <c r="C1364" s="189"/>
      <c r="D1364" s="190"/>
    </row>
    <row r="1365" s="183" customFormat="1" spans="2:4">
      <c r="B1365" s="189"/>
      <c r="C1365" s="189"/>
      <c r="D1365" s="190"/>
    </row>
    <row r="1366" s="183" customFormat="1" spans="2:4">
      <c r="B1366" s="189"/>
      <c r="C1366" s="189"/>
      <c r="D1366" s="190"/>
    </row>
    <row r="1367" s="183" customFormat="1" spans="2:4">
      <c r="B1367" s="189"/>
      <c r="C1367" s="189"/>
      <c r="D1367" s="190"/>
    </row>
    <row r="1368" s="183" customFormat="1" spans="2:4">
      <c r="B1368" s="189"/>
      <c r="C1368" s="189"/>
      <c r="D1368" s="190"/>
    </row>
    <row r="1369" s="183" customFormat="1" spans="2:4">
      <c r="B1369" s="189"/>
      <c r="C1369" s="189"/>
      <c r="D1369" s="190"/>
    </row>
    <row r="1370" s="183" customFormat="1" spans="2:4">
      <c r="B1370" s="189"/>
      <c r="C1370" s="189"/>
      <c r="D1370" s="190"/>
    </row>
    <row r="1371" s="183" customFormat="1" spans="2:4">
      <c r="B1371" s="189"/>
      <c r="C1371" s="189"/>
      <c r="D1371" s="190"/>
    </row>
  </sheetData>
  <protectedRanges>
    <protectedRange sqref="E5:E1314" name="区域20"/>
    <protectedRange sqref="B1231:C1238 B1240:C1242 B1244:C1246 B1249:C1262 B1264:C1276 B1278:C1281 B1283:C1287 B1289:C1300 B1303:C1306 B1308:C1308 B1310:C1311" name="区域19"/>
    <protectedRange sqref="B1101:C1109 B1111:C1116 B1118:C1122 B1124:C1125 B1128:C1133 B1135:C1140 B1142:C1150 B1153:C1171 B1173:C1190 B1192:C1199 B1201:C1212 B1214:C1228" name="区域18"/>
    <protectedRange sqref="B963:C984 B986:C994 B996:C1004 B1006:C1009 B1011:C1016 B1018:C1021 B1023:C1024 B1027:C1035 B1037:C1051 B1053:C1056 B1058:C1070 B1072:C1078 B1080:C1084 B1086:C1091 B1093:C1098" name="区域17"/>
    <protectedRange sqref="B833:C856 B858:C884 B886:C911 B913:C922 B924:C933 B935:C939 B941:C946 B948:C953 B955:C957 B959:C960" name="区域16"/>
    <protectedRange sqref="B669:C672 B674:C685 B687:C689 B691:C701 B703:C704 B706:C708 B710:C718 B720:C723 B725:C729 B731:C733 B735:C737 B740:C747 B749:C751 B753:C759 B761:C765 B767:C772 B774:C778 B780:C781 B783:C786 B788:C794 B796:C810 B813:C824 B826:C830" name="区域15"/>
    <protectedRange sqref="B589:C591 B593:C601 B603:C609 B611:C615 B617:C622 B624:C631 B633:C636 B638:C641 B643:C644 B646:C647 B649:C650 B652:C653 B655:C656 B658:C660 B662:C666" name="区域14"/>
    <protectedRange sqref="B484:C489 B491:C493 B495:C496 B498:C501 B504:C516 B518:C524 B526:C535 B537:C546 B548:C550 B553:C565 B567:C576 B578:C578 B580:C587" name="区域13"/>
    <protectedRange sqref="B421:C423 B425:C427 B429:C431 B433:C437 B439:C445 B448:C451 B453:C460 B462:C466 B468:C472 B474:C477 B479:C482" name="区域12"/>
    <protectedRange sqref="B479:C482 B484:C489 B491:C493 B495:C496 B498:C501 B504:C516 B518:C524 B526:C535 B537:C546 B548:C550" name="区域11"/>
    <protectedRange sqref="B421:C423 B425:C427 B429:C431 B433:C437 B439:C445 B448:C451 B453:C460 B462:C466 B468:C472 B474:C477" name="区域10"/>
    <protectedRange sqref="B383:C391 B394:C397 B399:C406 B408:C413 B415:C419" name="区域9"/>
    <protectedRange sqref="B335:C347 B349:C356 B358:C365 B367:C373 B375:C381" name="区域8"/>
    <protectedRange sqref="B275:C283 B285:C305 B307:C312 B314:C324 B326:C333" name="区域7"/>
    <protectedRange sqref="B244:C248 B250:C254 B256:C257 B259:C260 B263:C272" name="区域6"/>
    <protectedRange sqref="B211:C217 B219:C224 B226:C230 B232:C236 B238:C242" name="区域5"/>
    <protectedRange sqref="B175:C180 B182:C187 B189:C196 B198:C202 B204:C209" name="区域4"/>
    <protectedRange sqref="B120:C127 B129:C138 B140:C150 B152:C160 B162:C173" name="区域3"/>
    <protectedRange sqref="B63:C72 B74:C84 B86:C93 B95:C103 B105:C118" name="区域2"/>
    <protectedRange sqref="B7:C17 B19:C26 B28:C38 B40:C50 B52:C61" name="区域1"/>
  </protectedRanges>
  <mergeCells count="1">
    <mergeCell ref="A2:E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8"/>
  <sheetViews>
    <sheetView workbookViewId="0">
      <pane ySplit="4" topLeftCell="A5" activePane="bottomLeft" state="frozen"/>
      <selection/>
      <selection pane="bottomLeft" activeCell="I32" sqref="I32"/>
    </sheetView>
  </sheetViews>
  <sheetFormatPr defaultColWidth="9" defaultRowHeight="14.25" outlineLevelCol="4"/>
  <cols>
    <col min="1" max="1" width="41.75" style="149" customWidth="1"/>
    <col min="2" max="2" width="14.875" style="149" customWidth="1"/>
    <col min="3" max="3" width="13.75" style="149" customWidth="1"/>
    <col min="4" max="4" width="18.5" style="149" customWidth="1"/>
    <col min="5" max="5" width="15.5" style="149" customWidth="1"/>
    <col min="6" max="16384" width="9" style="149"/>
  </cols>
  <sheetData>
    <row r="1" spans="1:5">
      <c r="A1" s="150" t="s">
        <v>1179</v>
      </c>
      <c r="E1" s="151" t="s">
        <v>152</v>
      </c>
    </row>
    <row r="2" ht="20.25" spans="1:5">
      <c r="A2" s="152" t="s">
        <v>1180</v>
      </c>
      <c r="B2" s="152"/>
      <c r="C2" s="152"/>
      <c r="D2" s="152"/>
      <c r="E2" s="152"/>
    </row>
    <row r="3" spans="5:5">
      <c r="E3" s="151" t="s">
        <v>2</v>
      </c>
    </row>
    <row r="4" ht="28.5" spans="1:5">
      <c r="A4" s="153" t="s">
        <v>154</v>
      </c>
      <c r="B4" s="154" t="s">
        <v>155</v>
      </c>
      <c r="C4" s="153" t="s">
        <v>156</v>
      </c>
      <c r="D4" s="154" t="s">
        <v>157</v>
      </c>
      <c r="E4" s="153" t="s">
        <v>158</v>
      </c>
    </row>
    <row r="5" spans="1:5">
      <c r="A5" s="155" t="s">
        <v>159</v>
      </c>
      <c r="B5" s="156">
        <f>SUM(B6,B18,B27,B38,B50,B61,B72,B84,B93,B107,B117,B126,B137,B151,B158,B166,B172,B179,B186,B193,B202,B208,B216,B222,B228,B234,B251,)</f>
        <v>3729</v>
      </c>
      <c r="C5" s="156">
        <f>SUM(C6,C18,C27,C38,C50,C61,C72,C84,C93,C107,C117,C126,C137,C151,C158,C166,C172,C179,C186,C193,C202,C208,C216,C222,C228,C234,C251,)</f>
        <v>6029</v>
      </c>
      <c r="D5" s="157">
        <f t="shared" ref="D5:D68" si="0">IF(B5=0,"",ROUND(C5/B5*100,1))</f>
        <v>161.7</v>
      </c>
      <c r="E5" s="155"/>
    </row>
    <row r="6" spans="1:5">
      <c r="A6" s="158" t="s">
        <v>160</v>
      </c>
      <c r="B6" s="156">
        <f>SUM(B7:B17)</f>
        <v>0</v>
      </c>
      <c r="C6" s="156">
        <f>SUM(C7:C17)</f>
        <v>0</v>
      </c>
      <c r="D6" s="157" t="str">
        <f t="shared" si="0"/>
        <v/>
      </c>
      <c r="E6" s="155"/>
    </row>
    <row r="7" spans="1:5">
      <c r="A7" s="158" t="s">
        <v>161</v>
      </c>
      <c r="B7" s="159"/>
      <c r="C7" s="159"/>
      <c r="D7" s="157" t="str">
        <f t="shared" si="0"/>
        <v/>
      </c>
      <c r="E7" s="155"/>
    </row>
    <row r="8" spans="1:5">
      <c r="A8" s="158" t="s">
        <v>162</v>
      </c>
      <c r="B8" s="159"/>
      <c r="C8" s="159"/>
      <c r="D8" s="157" t="str">
        <f t="shared" si="0"/>
        <v/>
      </c>
      <c r="E8" s="155"/>
    </row>
    <row r="9" spans="1:5">
      <c r="A9" s="160" t="s">
        <v>163</v>
      </c>
      <c r="B9" s="159"/>
      <c r="C9" s="159"/>
      <c r="D9" s="157" t="str">
        <f t="shared" si="0"/>
        <v/>
      </c>
      <c r="E9" s="155"/>
    </row>
    <row r="10" spans="1:5">
      <c r="A10" s="160" t="s">
        <v>164</v>
      </c>
      <c r="B10" s="159"/>
      <c r="C10" s="159"/>
      <c r="D10" s="157" t="str">
        <f t="shared" si="0"/>
        <v/>
      </c>
      <c r="E10" s="155"/>
    </row>
    <row r="11" spans="1:5">
      <c r="A11" s="160" t="s">
        <v>165</v>
      </c>
      <c r="B11" s="159"/>
      <c r="C11" s="159"/>
      <c r="D11" s="157" t="str">
        <f t="shared" si="0"/>
        <v/>
      </c>
      <c r="E11" s="155"/>
    </row>
    <row r="12" spans="1:5">
      <c r="A12" s="155" t="s">
        <v>166</v>
      </c>
      <c r="B12" s="159"/>
      <c r="C12" s="159"/>
      <c r="D12" s="157" t="str">
        <f t="shared" si="0"/>
        <v/>
      </c>
      <c r="E12" s="155"/>
    </row>
    <row r="13" spans="1:5">
      <c r="A13" s="155" t="s">
        <v>167</v>
      </c>
      <c r="B13" s="159"/>
      <c r="C13" s="159"/>
      <c r="D13" s="157" t="str">
        <f t="shared" si="0"/>
        <v/>
      </c>
      <c r="E13" s="155"/>
    </row>
    <row r="14" spans="1:5">
      <c r="A14" s="155" t="s">
        <v>168</v>
      </c>
      <c r="B14" s="159"/>
      <c r="C14" s="159"/>
      <c r="D14" s="157" t="str">
        <f t="shared" si="0"/>
        <v/>
      </c>
      <c r="E14" s="155"/>
    </row>
    <row r="15" spans="1:5">
      <c r="A15" s="155" t="s">
        <v>169</v>
      </c>
      <c r="B15" s="159"/>
      <c r="C15" s="159"/>
      <c r="D15" s="157" t="str">
        <f t="shared" si="0"/>
        <v/>
      </c>
      <c r="E15" s="155"/>
    </row>
    <row r="16" spans="1:5">
      <c r="A16" s="155" t="s">
        <v>170</v>
      </c>
      <c r="B16" s="159"/>
      <c r="C16" s="159"/>
      <c r="D16" s="157" t="str">
        <f t="shared" si="0"/>
        <v/>
      </c>
      <c r="E16" s="155"/>
    </row>
    <row r="17" spans="1:5">
      <c r="A17" s="155" t="s">
        <v>171</v>
      </c>
      <c r="B17" s="159"/>
      <c r="C17" s="159"/>
      <c r="D17" s="157" t="str">
        <f t="shared" si="0"/>
        <v/>
      </c>
      <c r="E17" s="155"/>
    </row>
    <row r="18" spans="1:5">
      <c r="A18" s="158" t="s">
        <v>172</v>
      </c>
      <c r="B18" s="156">
        <f>SUM(B19:B26)</f>
        <v>0</v>
      </c>
      <c r="C18" s="156">
        <f>SUM(C19:C26)</f>
        <v>0</v>
      </c>
      <c r="D18" s="157" t="str">
        <f t="shared" si="0"/>
        <v/>
      </c>
      <c r="E18" s="155"/>
    </row>
    <row r="19" spans="1:5">
      <c r="A19" s="158" t="s">
        <v>161</v>
      </c>
      <c r="B19" s="159"/>
      <c r="C19" s="159"/>
      <c r="D19" s="157" t="str">
        <f t="shared" si="0"/>
        <v/>
      </c>
      <c r="E19" s="155"/>
    </row>
    <row r="20" spans="1:5">
      <c r="A20" s="158" t="s">
        <v>162</v>
      </c>
      <c r="B20" s="159"/>
      <c r="C20" s="159"/>
      <c r="D20" s="157" t="str">
        <f t="shared" si="0"/>
        <v/>
      </c>
      <c r="E20" s="155"/>
    </row>
    <row r="21" spans="1:5">
      <c r="A21" s="160" t="s">
        <v>163</v>
      </c>
      <c r="B21" s="159"/>
      <c r="C21" s="159"/>
      <c r="D21" s="157" t="str">
        <f t="shared" si="0"/>
        <v/>
      </c>
      <c r="E21" s="155"/>
    </row>
    <row r="22" spans="1:5">
      <c r="A22" s="160" t="s">
        <v>173</v>
      </c>
      <c r="B22" s="159"/>
      <c r="C22" s="159"/>
      <c r="D22" s="157" t="str">
        <f t="shared" si="0"/>
        <v/>
      </c>
      <c r="E22" s="155"/>
    </row>
    <row r="23" spans="1:5">
      <c r="A23" s="160" t="s">
        <v>174</v>
      </c>
      <c r="B23" s="159"/>
      <c r="C23" s="159"/>
      <c r="D23" s="157" t="str">
        <f t="shared" si="0"/>
        <v/>
      </c>
      <c r="E23" s="155"/>
    </row>
    <row r="24" spans="1:5">
      <c r="A24" s="160" t="s">
        <v>175</v>
      </c>
      <c r="B24" s="159"/>
      <c r="C24" s="159"/>
      <c r="D24" s="157" t="str">
        <f t="shared" si="0"/>
        <v/>
      </c>
      <c r="E24" s="155"/>
    </row>
    <row r="25" spans="1:5">
      <c r="A25" s="160" t="s">
        <v>170</v>
      </c>
      <c r="B25" s="159"/>
      <c r="C25" s="159"/>
      <c r="D25" s="157" t="str">
        <f t="shared" si="0"/>
        <v/>
      </c>
      <c r="E25" s="155"/>
    </row>
    <row r="26" spans="1:5">
      <c r="A26" s="160" t="s">
        <v>176</v>
      </c>
      <c r="B26" s="159"/>
      <c r="C26" s="159"/>
      <c r="D26" s="157" t="str">
        <f t="shared" si="0"/>
        <v/>
      </c>
      <c r="E26" s="155"/>
    </row>
    <row r="27" spans="1:5">
      <c r="A27" s="158" t="s">
        <v>177</v>
      </c>
      <c r="B27" s="156">
        <f>SUM(B28:B37)</f>
        <v>1772</v>
      </c>
      <c r="C27" s="156">
        <f>SUM(C28:C37)</f>
        <v>3688</v>
      </c>
      <c r="D27" s="157">
        <f t="shared" si="0"/>
        <v>208.1</v>
      </c>
      <c r="E27" s="155"/>
    </row>
    <row r="28" spans="1:5">
      <c r="A28" s="158" t="s">
        <v>161</v>
      </c>
      <c r="B28" s="159">
        <v>1657</v>
      </c>
      <c r="C28" s="159">
        <v>3547</v>
      </c>
      <c r="D28" s="157">
        <f t="shared" si="0"/>
        <v>214.1</v>
      </c>
      <c r="E28" s="155"/>
    </row>
    <row r="29" spans="1:5">
      <c r="A29" s="158" t="s">
        <v>162</v>
      </c>
      <c r="B29" s="159"/>
      <c r="C29" s="159"/>
      <c r="D29" s="157" t="str">
        <f t="shared" si="0"/>
        <v/>
      </c>
      <c r="E29" s="155"/>
    </row>
    <row r="30" spans="1:5">
      <c r="A30" s="160" t="s">
        <v>163</v>
      </c>
      <c r="B30" s="159"/>
      <c r="C30" s="159"/>
      <c r="D30" s="157" t="str">
        <f t="shared" si="0"/>
        <v/>
      </c>
      <c r="E30" s="155"/>
    </row>
    <row r="31" spans="1:5">
      <c r="A31" s="160" t="s">
        <v>178</v>
      </c>
      <c r="B31" s="159"/>
      <c r="C31" s="159"/>
      <c r="D31" s="157" t="str">
        <f t="shared" si="0"/>
        <v/>
      </c>
      <c r="E31" s="155"/>
    </row>
    <row r="32" spans="1:5">
      <c r="A32" s="160" t="s">
        <v>179</v>
      </c>
      <c r="B32" s="159"/>
      <c r="C32" s="159"/>
      <c r="D32" s="157" t="str">
        <f t="shared" si="0"/>
        <v/>
      </c>
      <c r="E32" s="155"/>
    </row>
    <row r="33" spans="1:5">
      <c r="A33" s="161" t="s">
        <v>180</v>
      </c>
      <c r="B33" s="159"/>
      <c r="C33" s="159"/>
      <c r="D33" s="157" t="str">
        <f t="shared" si="0"/>
        <v/>
      </c>
      <c r="E33" s="155"/>
    </row>
    <row r="34" spans="1:5">
      <c r="A34" s="158" t="s">
        <v>182</v>
      </c>
      <c r="B34" s="159">
        <v>115</v>
      </c>
      <c r="C34" s="159">
        <v>141</v>
      </c>
      <c r="D34" s="157">
        <f t="shared" si="0"/>
        <v>122.6</v>
      </c>
      <c r="E34" s="155"/>
    </row>
    <row r="35" spans="1:5">
      <c r="A35" s="160" t="s">
        <v>183</v>
      </c>
      <c r="B35" s="159"/>
      <c r="C35" s="159"/>
      <c r="D35" s="157" t="str">
        <f t="shared" si="0"/>
        <v/>
      </c>
      <c r="E35" s="155"/>
    </row>
    <row r="36" spans="1:5">
      <c r="A36" s="160" t="s">
        <v>170</v>
      </c>
      <c r="B36" s="159"/>
      <c r="C36" s="159"/>
      <c r="D36" s="157" t="str">
        <f t="shared" si="0"/>
        <v/>
      </c>
      <c r="E36" s="155"/>
    </row>
    <row r="37" spans="1:5">
      <c r="A37" s="160" t="s">
        <v>184</v>
      </c>
      <c r="B37" s="159"/>
      <c r="C37" s="159"/>
      <c r="D37" s="157" t="str">
        <f t="shared" si="0"/>
        <v/>
      </c>
      <c r="E37" s="155"/>
    </row>
    <row r="38" spans="1:5">
      <c r="A38" s="158" t="s">
        <v>185</v>
      </c>
      <c r="B38" s="156">
        <f>SUM(B39:B49)</f>
        <v>585</v>
      </c>
      <c r="C38" s="156">
        <f>SUM(C39:C49)</f>
        <v>781</v>
      </c>
      <c r="D38" s="157">
        <f t="shared" si="0"/>
        <v>133.5</v>
      </c>
      <c r="E38" s="155"/>
    </row>
    <row r="39" spans="1:5">
      <c r="A39" s="158" t="s">
        <v>161</v>
      </c>
      <c r="B39" s="159">
        <v>585</v>
      </c>
      <c r="C39" s="159">
        <v>781</v>
      </c>
      <c r="D39" s="157">
        <f t="shared" si="0"/>
        <v>133.5</v>
      </c>
      <c r="E39" s="155"/>
    </row>
    <row r="40" spans="1:5">
      <c r="A40" s="158" t="s">
        <v>162</v>
      </c>
      <c r="B40" s="159"/>
      <c r="C40" s="159"/>
      <c r="D40" s="157" t="str">
        <f t="shared" si="0"/>
        <v/>
      </c>
      <c r="E40" s="155"/>
    </row>
    <row r="41" spans="1:5">
      <c r="A41" s="160" t="s">
        <v>163</v>
      </c>
      <c r="B41" s="159"/>
      <c r="C41" s="159"/>
      <c r="D41" s="157" t="str">
        <f t="shared" si="0"/>
        <v/>
      </c>
      <c r="E41" s="155"/>
    </row>
    <row r="42" spans="1:5">
      <c r="A42" s="160" t="s">
        <v>186</v>
      </c>
      <c r="B42" s="159"/>
      <c r="C42" s="159"/>
      <c r="D42" s="157" t="str">
        <f t="shared" si="0"/>
        <v/>
      </c>
      <c r="E42" s="155"/>
    </row>
    <row r="43" spans="1:5">
      <c r="A43" s="160" t="s">
        <v>187</v>
      </c>
      <c r="B43" s="159"/>
      <c r="C43" s="159"/>
      <c r="D43" s="157" t="str">
        <f t="shared" si="0"/>
        <v/>
      </c>
      <c r="E43" s="155"/>
    </row>
    <row r="44" spans="1:5">
      <c r="A44" s="158" t="s">
        <v>188</v>
      </c>
      <c r="B44" s="159"/>
      <c r="C44" s="159"/>
      <c r="D44" s="157" t="str">
        <f t="shared" si="0"/>
        <v/>
      </c>
      <c r="E44" s="155"/>
    </row>
    <row r="45" spans="1:5">
      <c r="A45" s="158" t="s">
        <v>189</v>
      </c>
      <c r="B45" s="159"/>
      <c r="C45" s="159"/>
      <c r="D45" s="157" t="str">
        <f t="shared" si="0"/>
        <v/>
      </c>
      <c r="E45" s="155"/>
    </row>
    <row r="46" spans="1:5">
      <c r="A46" s="158" t="s">
        <v>190</v>
      </c>
      <c r="B46" s="159"/>
      <c r="C46" s="159"/>
      <c r="D46" s="157" t="str">
        <f t="shared" si="0"/>
        <v/>
      </c>
      <c r="E46" s="155"/>
    </row>
    <row r="47" spans="1:5">
      <c r="A47" s="158" t="s">
        <v>191</v>
      </c>
      <c r="B47" s="159"/>
      <c r="C47" s="159"/>
      <c r="D47" s="157" t="str">
        <f t="shared" si="0"/>
        <v/>
      </c>
      <c r="E47" s="155"/>
    </row>
    <row r="48" spans="1:5">
      <c r="A48" s="158" t="s">
        <v>170</v>
      </c>
      <c r="B48" s="159"/>
      <c r="C48" s="159"/>
      <c r="D48" s="157" t="str">
        <f t="shared" si="0"/>
        <v/>
      </c>
      <c r="E48" s="155"/>
    </row>
    <row r="49" spans="1:5">
      <c r="A49" s="160" t="s">
        <v>192</v>
      </c>
      <c r="B49" s="159"/>
      <c r="C49" s="159"/>
      <c r="D49" s="157" t="str">
        <f t="shared" si="0"/>
        <v/>
      </c>
      <c r="E49" s="155"/>
    </row>
    <row r="50" spans="1:5">
      <c r="A50" s="160" t="s">
        <v>193</v>
      </c>
      <c r="B50" s="156">
        <f>SUM(B51:B60)</f>
        <v>192</v>
      </c>
      <c r="C50" s="156">
        <f>SUM(C51:C60)</f>
        <v>308</v>
      </c>
      <c r="D50" s="157">
        <f t="shared" si="0"/>
        <v>160.4</v>
      </c>
      <c r="E50" s="155"/>
    </row>
    <row r="51" spans="1:5">
      <c r="A51" s="160" t="s">
        <v>161</v>
      </c>
      <c r="B51" s="159">
        <v>51</v>
      </c>
      <c r="C51" s="159">
        <v>151</v>
      </c>
      <c r="D51" s="157">
        <f t="shared" si="0"/>
        <v>296.1</v>
      </c>
      <c r="E51" s="155"/>
    </row>
    <row r="52" spans="1:5">
      <c r="A52" s="155" t="s">
        <v>162</v>
      </c>
      <c r="B52" s="159"/>
      <c r="C52" s="159"/>
      <c r="D52" s="157" t="str">
        <f t="shared" si="0"/>
        <v/>
      </c>
      <c r="E52" s="155"/>
    </row>
    <row r="53" spans="1:5">
      <c r="A53" s="158" t="s">
        <v>163</v>
      </c>
      <c r="B53" s="159"/>
      <c r="C53" s="159"/>
      <c r="D53" s="157" t="str">
        <f t="shared" si="0"/>
        <v/>
      </c>
      <c r="E53" s="155"/>
    </row>
    <row r="54" spans="1:5">
      <c r="A54" s="158" t="s">
        <v>194</v>
      </c>
      <c r="B54" s="159">
        <v>137</v>
      </c>
      <c r="C54" s="159">
        <v>157</v>
      </c>
      <c r="D54" s="157">
        <f t="shared" si="0"/>
        <v>114.6</v>
      </c>
      <c r="E54" s="155"/>
    </row>
    <row r="55" spans="1:5">
      <c r="A55" s="158" t="s">
        <v>195</v>
      </c>
      <c r="B55" s="159"/>
      <c r="C55" s="159"/>
      <c r="D55" s="157" t="str">
        <f t="shared" si="0"/>
        <v/>
      </c>
      <c r="E55" s="155"/>
    </row>
    <row r="56" spans="1:5">
      <c r="A56" s="160" t="s">
        <v>196</v>
      </c>
      <c r="B56" s="159"/>
      <c r="C56" s="159"/>
      <c r="D56" s="157" t="str">
        <f t="shared" si="0"/>
        <v/>
      </c>
      <c r="E56" s="155"/>
    </row>
    <row r="57" spans="1:5">
      <c r="A57" s="160" t="s">
        <v>197</v>
      </c>
      <c r="B57" s="159">
        <v>4</v>
      </c>
      <c r="C57" s="159"/>
      <c r="D57" s="157">
        <f t="shared" si="0"/>
        <v>0</v>
      </c>
      <c r="E57" s="155"/>
    </row>
    <row r="58" spans="1:5">
      <c r="A58" s="160" t="s">
        <v>198</v>
      </c>
      <c r="B58" s="159"/>
      <c r="C58" s="159"/>
      <c r="D58" s="157" t="str">
        <f t="shared" si="0"/>
        <v/>
      </c>
      <c r="E58" s="155"/>
    </row>
    <row r="59" spans="1:5">
      <c r="A59" s="158" t="s">
        <v>170</v>
      </c>
      <c r="B59" s="159"/>
      <c r="C59" s="159"/>
      <c r="D59" s="157" t="str">
        <f t="shared" si="0"/>
        <v/>
      </c>
      <c r="E59" s="155"/>
    </row>
    <row r="60" spans="1:5">
      <c r="A60" s="160" t="s">
        <v>199</v>
      </c>
      <c r="B60" s="159"/>
      <c r="C60" s="159"/>
      <c r="D60" s="157" t="str">
        <f t="shared" si="0"/>
        <v/>
      </c>
      <c r="E60" s="155"/>
    </row>
    <row r="61" spans="1:5">
      <c r="A61" s="161" t="s">
        <v>200</v>
      </c>
      <c r="B61" s="156">
        <f>SUM(B62:B71)</f>
        <v>643</v>
      </c>
      <c r="C61" s="156">
        <f>SUM(C62:C71)</f>
        <v>841</v>
      </c>
      <c r="D61" s="157">
        <f t="shared" si="0"/>
        <v>130.8</v>
      </c>
      <c r="E61" s="155"/>
    </row>
    <row r="62" spans="1:5">
      <c r="A62" s="160" t="s">
        <v>161</v>
      </c>
      <c r="B62" s="159">
        <v>300</v>
      </c>
      <c r="C62" s="159">
        <v>487</v>
      </c>
      <c r="D62" s="157">
        <f t="shared" si="0"/>
        <v>162.3</v>
      </c>
      <c r="E62" s="155"/>
    </row>
    <row r="63" spans="1:5">
      <c r="A63" s="155" t="s">
        <v>162</v>
      </c>
      <c r="B63" s="159"/>
      <c r="C63" s="159"/>
      <c r="D63" s="157" t="str">
        <f t="shared" si="0"/>
        <v/>
      </c>
      <c r="E63" s="155"/>
    </row>
    <row r="64" spans="1:5">
      <c r="A64" s="155" t="s">
        <v>163</v>
      </c>
      <c r="B64" s="159"/>
      <c r="C64" s="159"/>
      <c r="D64" s="157" t="str">
        <f t="shared" si="0"/>
        <v/>
      </c>
      <c r="E64" s="155"/>
    </row>
    <row r="65" spans="1:5">
      <c r="A65" s="155" t="s">
        <v>201</v>
      </c>
      <c r="B65" s="159"/>
      <c r="C65" s="159"/>
      <c r="D65" s="157" t="str">
        <f t="shared" si="0"/>
        <v/>
      </c>
      <c r="E65" s="155"/>
    </row>
    <row r="66" spans="1:5">
      <c r="A66" s="155" t="s">
        <v>202</v>
      </c>
      <c r="B66" s="159"/>
      <c r="C66" s="159"/>
      <c r="D66" s="157" t="str">
        <f t="shared" si="0"/>
        <v/>
      </c>
      <c r="E66" s="155"/>
    </row>
    <row r="67" spans="1:5">
      <c r="A67" s="155" t="s">
        <v>203</v>
      </c>
      <c r="B67" s="159"/>
      <c r="C67" s="159"/>
      <c r="D67" s="157" t="str">
        <f t="shared" si="0"/>
        <v/>
      </c>
      <c r="E67" s="155"/>
    </row>
    <row r="68" spans="1:5">
      <c r="A68" s="158" t="s">
        <v>204</v>
      </c>
      <c r="B68" s="159"/>
      <c r="C68" s="159"/>
      <c r="D68" s="157" t="str">
        <f t="shared" si="0"/>
        <v/>
      </c>
      <c r="E68" s="155"/>
    </row>
    <row r="69" spans="1:5">
      <c r="A69" s="160" t="s">
        <v>205</v>
      </c>
      <c r="B69" s="159"/>
      <c r="C69" s="159"/>
      <c r="D69" s="157" t="str">
        <f t="shared" ref="D69:D132" si="1">IF(B69=0,"",ROUND(C69/B69*100,1))</f>
        <v/>
      </c>
      <c r="E69" s="155"/>
    </row>
    <row r="70" spans="1:5">
      <c r="A70" s="160" t="s">
        <v>170</v>
      </c>
      <c r="B70" s="159"/>
      <c r="C70" s="159"/>
      <c r="D70" s="157" t="str">
        <f t="shared" si="1"/>
        <v/>
      </c>
      <c r="E70" s="155"/>
    </row>
    <row r="71" spans="1:5">
      <c r="A71" s="160" t="s">
        <v>206</v>
      </c>
      <c r="B71" s="159">
        <v>343</v>
      </c>
      <c r="C71" s="159">
        <v>354</v>
      </c>
      <c r="D71" s="157">
        <f t="shared" si="1"/>
        <v>103.2</v>
      </c>
      <c r="E71" s="155"/>
    </row>
    <row r="72" spans="1:5">
      <c r="A72" s="158" t="s">
        <v>207</v>
      </c>
      <c r="B72" s="156">
        <f>SUM(B73:B83)</f>
        <v>0</v>
      </c>
      <c r="C72" s="156">
        <f>SUM(C73:C83)</f>
        <v>0</v>
      </c>
      <c r="D72" s="157" t="str">
        <f t="shared" si="1"/>
        <v/>
      </c>
      <c r="E72" s="155"/>
    </row>
    <row r="73" spans="1:5">
      <c r="A73" s="158" t="s">
        <v>161</v>
      </c>
      <c r="B73" s="159"/>
      <c r="C73" s="159"/>
      <c r="D73" s="157" t="str">
        <f t="shared" si="1"/>
        <v/>
      </c>
      <c r="E73" s="155"/>
    </row>
    <row r="74" spans="1:5">
      <c r="A74" s="158" t="s">
        <v>162</v>
      </c>
      <c r="B74" s="159"/>
      <c r="C74" s="159"/>
      <c r="D74" s="157" t="str">
        <f t="shared" si="1"/>
        <v/>
      </c>
      <c r="E74" s="155"/>
    </row>
    <row r="75" spans="1:5">
      <c r="A75" s="160" t="s">
        <v>163</v>
      </c>
      <c r="B75" s="159"/>
      <c r="C75" s="159"/>
      <c r="D75" s="157" t="str">
        <f t="shared" si="1"/>
        <v/>
      </c>
      <c r="E75" s="155"/>
    </row>
    <row r="76" spans="1:5">
      <c r="A76" s="160" t="s">
        <v>208</v>
      </c>
      <c r="B76" s="159"/>
      <c r="C76" s="159"/>
      <c r="D76" s="157" t="str">
        <f t="shared" si="1"/>
        <v/>
      </c>
      <c r="E76" s="155"/>
    </row>
    <row r="77" spans="1:5">
      <c r="A77" s="160" t="s">
        <v>209</v>
      </c>
      <c r="B77" s="159"/>
      <c r="C77" s="159"/>
      <c r="D77" s="157" t="str">
        <f t="shared" si="1"/>
        <v/>
      </c>
      <c r="E77" s="155"/>
    </row>
    <row r="78" spans="1:5">
      <c r="A78" s="155" t="s">
        <v>210</v>
      </c>
      <c r="B78" s="159"/>
      <c r="C78" s="159"/>
      <c r="D78" s="157" t="str">
        <f t="shared" si="1"/>
        <v/>
      </c>
      <c r="E78" s="155"/>
    </row>
    <row r="79" spans="1:5">
      <c r="A79" s="158" t="s">
        <v>211</v>
      </c>
      <c r="B79" s="159"/>
      <c r="C79" s="159"/>
      <c r="D79" s="157" t="str">
        <f t="shared" si="1"/>
        <v/>
      </c>
      <c r="E79" s="155"/>
    </row>
    <row r="80" spans="1:5">
      <c r="A80" s="158" t="s">
        <v>212</v>
      </c>
      <c r="B80" s="159"/>
      <c r="C80" s="159"/>
      <c r="D80" s="157" t="str">
        <f t="shared" si="1"/>
        <v/>
      </c>
      <c r="E80" s="155"/>
    </row>
    <row r="81" spans="1:5">
      <c r="A81" s="158" t="s">
        <v>204</v>
      </c>
      <c r="B81" s="159"/>
      <c r="C81" s="159"/>
      <c r="D81" s="157" t="str">
        <f t="shared" si="1"/>
        <v/>
      </c>
      <c r="E81" s="155"/>
    </row>
    <row r="82" spans="1:5">
      <c r="A82" s="160" t="s">
        <v>170</v>
      </c>
      <c r="B82" s="159"/>
      <c r="C82" s="159"/>
      <c r="D82" s="157" t="str">
        <f t="shared" si="1"/>
        <v/>
      </c>
      <c r="E82" s="155"/>
    </row>
    <row r="83" spans="1:5">
      <c r="A83" s="160" t="s">
        <v>213</v>
      </c>
      <c r="B83" s="159"/>
      <c r="C83" s="159"/>
      <c r="D83" s="157" t="str">
        <f t="shared" si="1"/>
        <v/>
      </c>
      <c r="E83" s="155"/>
    </row>
    <row r="84" spans="1:5">
      <c r="A84" s="160" t="s">
        <v>214</v>
      </c>
      <c r="B84" s="156">
        <f>SUM(B85:B92)</f>
        <v>82</v>
      </c>
      <c r="C84" s="156">
        <f>SUM(C85:C92)</f>
        <v>80</v>
      </c>
      <c r="D84" s="157">
        <f t="shared" si="1"/>
        <v>97.6</v>
      </c>
      <c r="E84" s="155"/>
    </row>
    <row r="85" spans="1:5">
      <c r="A85" s="158" t="s">
        <v>161</v>
      </c>
      <c r="B85" s="159">
        <v>82</v>
      </c>
      <c r="C85" s="159">
        <v>80</v>
      </c>
      <c r="D85" s="157">
        <f t="shared" si="1"/>
        <v>97.6</v>
      </c>
      <c r="E85" s="155"/>
    </row>
    <row r="86" spans="1:5">
      <c r="A86" s="158" t="s">
        <v>162</v>
      </c>
      <c r="B86" s="159"/>
      <c r="C86" s="159"/>
      <c r="D86" s="157" t="str">
        <f t="shared" si="1"/>
        <v/>
      </c>
      <c r="E86" s="155"/>
    </row>
    <row r="87" spans="1:5">
      <c r="A87" s="158" t="s">
        <v>163</v>
      </c>
      <c r="B87" s="159"/>
      <c r="C87" s="159"/>
      <c r="D87" s="157" t="str">
        <f t="shared" si="1"/>
        <v/>
      </c>
      <c r="E87" s="155"/>
    </row>
    <row r="88" spans="1:5">
      <c r="A88" s="162" t="s">
        <v>215</v>
      </c>
      <c r="B88" s="159"/>
      <c r="C88" s="159"/>
      <c r="D88" s="157" t="str">
        <f t="shared" si="1"/>
        <v/>
      </c>
      <c r="E88" s="155"/>
    </row>
    <row r="89" spans="1:5">
      <c r="A89" s="160" t="s">
        <v>216</v>
      </c>
      <c r="B89" s="159"/>
      <c r="C89" s="159"/>
      <c r="D89" s="157" t="str">
        <f t="shared" si="1"/>
        <v/>
      </c>
      <c r="E89" s="155"/>
    </row>
    <row r="90" spans="1:5">
      <c r="A90" s="160" t="s">
        <v>204</v>
      </c>
      <c r="B90" s="159"/>
      <c r="C90" s="159"/>
      <c r="D90" s="157" t="str">
        <f t="shared" si="1"/>
        <v/>
      </c>
      <c r="E90" s="155"/>
    </row>
    <row r="91" spans="1:5">
      <c r="A91" s="160" t="s">
        <v>170</v>
      </c>
      <c r="B91" s="159"/>
      <c r="C91" s="159"/>
      <c r="D91" s="157" t="str">
        <f t="shared" si="1"/>
        <v/>
      </c>
      <c r="E91" s="155"/>
    </row>
    <row r="92" spans="1:5">
      <c r="A92" s="155" t="s">
        <v>217</v>
      </c>
      <c r="B92" s="159"/>
      <c r="C92" s="159"/>
      <c r="D92" s="157" t="str">
        <f t="shared" si="1"/>
        <v/>
      </c>
      <c r="E92" s="155"/>
    </row>
    <row r="93" spans="1:5">
      <c r="A93" s="158" t="s">
        <v>218</v>
      </c>
      <c r="B93" s="156">
        <f>SUM(B94:B106)</f>
        <v>0</v>
      </c>
      <c r="C93" s="156">
        <f>SUM(C94:C106)</f>
        <v>0</v>
      </c>
      <c r="D93" s="157" t="str">
        <f t="shared" si="1"/>
        <v/>
      </c>
      <c r="E93" s="155"/>
    </row>
    <row r="94" spans="1:5">
      <c r="A94" s="158" t="s">
        <v>161</v>
      </c>
      <c r="B94" s="159"/>
      <c r="C94" s="159"/>
      <c r="D94" s="157" t="str">
        <f t="shared" si="1"/>
        <v/>
      </c>
      <c r="E94" s="155"/>
    </row>
    <row r="95" spans="1:5">
      <c r="A95" s="160" t="s">
        <v>162</v>
      </c>
      <c r="B95" s="159"/>
      <c r="C95" s="159"/>
      <c r="D95" s="157" t="str">
        <f t="shared" si="1"/>
        <v/>
      </c>
      <c r="E95" s="155"/>
    </row>
    <row r="96" spans="1:5">
      <c r="A96" s="160" t="s">
        <v>163</v>
      </c>
      <c r="B96" s="159"/>
      <c r="C96" s="159"/>
      <c r="D96" s="157" t="str">
        <f t="shared" si="1"/>
        <v/>
      </c>
      <c r="E96" s="155"/>
    </row>
    <row r="97" spans="1:5">
      <c r="A97" s="160" t="s">
        <v>219</v>
      </c>
      <c r="B97" s="159"/>
      <c r="C97" s="159"/>
      <c r="D97" s="157" t="str">
        <f t="shared" si="1"/>
        <v/>
      </c>
      <c r="E97" s="155"/>
    </row>
    <row r="98" spans="1:5">
      <c r="A98" s="158" t="s">
        <v>220</v>
      </c>
      <c r="B98" s="159"/>
      <c r="C98" s="159"/>
      <c r="D98" s="157" t="str">
        <f t="shared" si="1"/>
        <v/>
      </c>
      <c r="E98" s="155"/>
    </row>
    <row r="99" spans="1:5">
      <c r="A99" s="163" t="s">
        <v>1181</v>
      </c>
      <c r="B99" s="159"/>
      <c r="C99" s="159"/>
      <c r="D99" s="157" t="str">
        <f t="shared" si="1"/>
        <v/>
      </c>
      <c r="E99" s="155"/>
    </row>
    <row r="100" spans="1:5">
      <c r="A100" s="158" t="s">
        <v>204</v>
      </c>
      <c r="B100" s="159"/>
      <c r="C100" s="159"/>
      <c r="D100" s="157" t="str">
        <f t="shared" si="1"/>
        <v/>
      </c>
      <c r="E100" s="155"/>
    </row>
    <row r="101" spans="1:5">
      <c r="A101" s="163" t="s">
        <v>1182</v>
      </c>
      <c r="B101" s="159"/>
      <c r="C101" s="159"/>
      <c r="D101" s="157" t="str">
        <f t="shared" si="1"/>
        <v/>
      </c>
      <c r="E101" s="155"/>
    </row>
    <row r="102" spans="1:5">
      <c r="A102" s="163" t="s">
        <v>1183</v>
      </c>
      <c r="B102" s="159"/>
      <c r="C102" s="159"/>
      <c r="D102" s="157" t="str">
        <f t="shared" si="1"/>
        <v/>
      </c>
      <c r="E102" s="155"/>
    </row>
    <row r="103" spans="1:5">
      <c r="A103" s="163" t="s">
        <v>1184</v>
      </c>
      <c r="B103" s="159"/>
      <c r="C103" s="159"/>
      <c r="D103" s="157" t="str">
        <f t="shared" si="1"/>
        <v/>
      </c>
      <c r="E103" s="155"/>
    </row>
    <row r="104" spans="1:5">
      <c r="A104" s="163" t="s">
        <v>1185</v>
      </c>
      <c r="B104" s="159"/>
      <c r="C104" s="159"/>
      <c r="D104" s="157" t="str">
        <f t="shared" si="1"/>
        <v/>
      </c>
      <c r="E104" s="155"/>
    </row>
    <row r="105" spans="1:5">
      <c r="A105" s="160" t="s">
        <v>170</v>
      </c>
      <c r="B105" s="159"/>
      <c r="C105" s="159"/>
      <c r="D105" s="157" t="str">
        <f t="shared" si="1"/>
        <v/>
      </c>
      <c r="E105" s="155"/>
    </row>
    <row r="106" spans="1:5">
      <c r="A106" s="160" t="s">
        <v>222</v>
      </c>
      <c r="B106" s="159"/>
      <c r="C106" s="159"/>
      <c r="D106" s="157" t="str">
        <f t="shared" si="1"/>
        <v/>
      </c>
      <c r="E106" s="155"/>
    </row>
    <row r="107" spans="1:5">
      <c r="A107" s="160" t="s">
        <v>223</v>
      </c>
      <c r="B107" s="156">
        <f>SUM(B108:B116)</f>
        <v>0</v>
      </c>
      <c r="C107" s="156">
        <f>SUM(C108:C116)</f>
        <v>0</v>
      </c>
      <c r="D107" s="157" t="str">
        <f t="shared" si="1"/>
        <v/>
      </c>
      <c r="E107" s="155"/>
    </row>
    <row r="108" spans="1:5">
      <c r="A108" s="160" t="s">
        <v>161</v>
      </c>
      <c r="B108" s="159"/>
      <c r="C108" s="159"/>
      <c r="D108" s="157" t="str">
        <f t="shared" si="1"/>
        <v/>
      </c>
      <c r="E108" s="155"/>
    </row>
    <row r="109" spans="1:5">
      <c r="A109" s="158" t="s">
        <v>162</v>
      </c>
      <c r="B109" s="159"/>
      <c r="C109" s="159"/>
      <c r="D109" s="157" t="str">
        <f t="shared" si="1"/>
        <v/>
      </c>
      <c r="E109" s="155"/>
    </row>
    <row r="110" spans="1:5">
      <c r="A110" s="158" t="s">
        <v>163</v>
      </c>
      <c r="B110" s="159"/>
      <c r="C110" s="159"/>
      <c r="D110" s="157" t="str">
        <f t="shared" si="1"/>
        <v/>
      </c>
      <c r="E110" s="155"/>
    </row>
    <row r="111" spans="1:5">
      <c r="A111" s="158" t="s">
        <v>224</v>
      </c>
      <c r="B111" s="159"/>
      <c r="C111" s="159"/>
      <c r="D111" s="157" t="str">
        <f t="shared" si="1"/>
        <v/>
      </c>
      <c r="E111" s="155"/>
    </row>
    <row r="112" spans="1:5">
      <c r="A112" s="160" t="s">
        <v>225</v>
      </c>
      <c r="B112" s="159"/>
      <c r="C112" s="159"/>
      <c r="D112" s="157" t="str">
        <f t="shared" si="1"/>
        <v/>
      </c>
      <c r="E112" s="155"/>
    </row>
    <row r="113" spans="1:5">
      <c r="A113" s="160" t="s">
        <v>227</v>
      </c>
      <c r="B113" s="159"/>
      <c r="C113" s="159"/>
      <c r="D113" s="157" t="str">
        <f t="shared" si="1"/>
        <v/>
      </c>
      <c r="E113" s="155"/>
    </row>
    <row r="114" spans="1:5">
      <c r="A114" s="158" t="s">
        <v>228</v>
      </c>
      <c r="B114" s="159"/>
      <c r="C114" s="159"/>
      <c r="D114" s="157" t="str">
        <f t="shared" si="1"/>
        <v/>
      </c>
      <c r="E114" s="155"/>
    </row>
    <row r="115" spans="1:5">
      <c r="A115" s="162" t="s">
        <v>170</v>
      </c>
      <c r="B115" s="159"/>
      <c r="C115" s="159"/>
      <c r="D115" s="157" t="str">
        <f t="shared" si="1"/>
        <v/>
      </c>
      <c r="E115" s="155"/>
    </row>
    <row r="116" spans="1:5">
      <c r="A116" s="160" t="s">
        <v>233</v>
      </c>
      <c r="B116" s="159"/>
      <c r="C116" s="159"/>
      <c r="D116" s="157" t="str">
        <f t="shared" si="1"/>
        <v/>
      </c>
      <c r="E116" s="155"/>
    </row>
    <row r="117" spans="1:5">
      <c r="A117" s="164" t="s">
        <v>234</v>
      </c>
      <c r="B117" s="156">
        <f>SUM(B118:B125)</f>
        <v>121</v>
      </c>
      <c r="C117" s="156">
        <f>SUM(C118:C125)</f>
        <v>95</v>
      </c>
      <c r="D117" s="157">
        <f t="shared" si="1"/>
        <v>78.5</v>
      </c>
      <c r="E117" s="155"/>
    </row>
    <row r="118" spans="1:5">
      <c r="A118" s="158" t="s">
        <v>161</v>
      </c>
      <c r="B118" s="159">
        <v>121</v>
      </c>
      <c r="C118" s="159">
        <v>95</v>
      </c>
      <c r="D118" s="157">
        <f t="shared" si="1"/>
        <v>78.5</v>
      </c>
      <c r="E118" s="155"/>
    </row>
    <row r="119" spans="1:5">
      <c r="A119" s="158" t="s">
        <v>162</v>
      </c>
      <c r="B119" s="159"/>
      <c r="C119" s="159"/>
      <c r="D119" s="157" t="str">
        <f t="shared" si="1"/>
        <v/>
      </c>
      <c r="E119" s="155"/>
    </row>
    <row r="120" spans="1:5">
      <c r="A120" s="158" t="s">
        <v>163</v>
      </c>
      <c r="B120" s="159"/>
      <c r="C120" s="159"/>
      <c r="D120" s="157" t="str">
        <f t="shared" si="1"/>
        <v/>
      </c>
      <c r="E120" s="155"/>
    </row>
    <row r="121" spans="1:5">
      <c r="A121" s="160" t="s">
        <v>235</v>
      </c>
      <c r="B121" s="159"/>
      <c r="C121" s="159"/>
      <c r="D121" s="157" t="str">
        <f t="shared" si="1"/>
        <v/>
      </c>
      <c r="E121" s="155"/>
    </row>
    <row r="122" spans="1:5">
      <c r="A122" s="160" t="s">
        <v>236</v>
      </c>
      <c r="B122" s="159"/>
      <c r="C122" s="159"/>
      <c r="D122" s="157" t="str">
        <f t="shared" si="1"/>
        <v/>
      </c>
      <c r="E122" s="155"/>
    </row>
    <row r="123" spans="1:5">
      <c r="A123" s="160" t="s">
        <v>237</v>
      </c>
      <c r="B123" s="159"/>
      <c r="C123" s="159"/>
      <c r="D123" s="157" t="str">
        <f t="shared" si="1"/>
        <v/>
      </c>
      <c r="E123" s="155"/>
    </row>
    <row r="124" spans="1:5">
      <c r="A124" s="158" t="s">
        <v>170</v>
      </c>
      <c r="B124" s="159"/>
      <c r="C124" s="159"/>
      <c r="D124" s="157" t="str">
        <f t="shared" si="1"/>
        <v/>
      </c>
      <c r="E124" s="155"/>
    </row>
    <row r="125" spans="1:5">
      <c r="A125" s="158" t="s">
        <v>238</v>
      </c>
      <c r="B125" s="159"/>
      <c r="C125" s="159"/>
      <c r="D125" s="157" t="str">
        <f t="shared" si="1"/>
        <v/>
      </c>
      <c r="E125" s="155"/>
    </row>
    <row r="126" spans="1:5">
      <c r="A126" s="155" t="s">
        <v>239</v>
      </c>
      <c r="B126" s="156">
        <f>SUM(B127:B136)</f>
        <v>0</v>
      </c>
      <c r="C126" s="156">
        <f>SUM(C127:C136)</f>
        <v>0</v>
      </c>
      <c r="D126" s="157" t="str">
        <f t="shared" si="1"/>
        <v/>
      </c>
      <c r="E126" s="155"/>
    </row>
    <row r="127" spans="1:5">
      <c r="A127" s="158" t="s">
        <v>161</v>
      </c>
      <c r="B127" s="159"/>
      <c r="C127" s="159"/>
      <c r="D127" s="157" t="str">
        <f t="shared" si="1"/>
        <v/>
      </c>
      <c r="E127" s="155"/>
    </row>
    <row r="128" spans="1:5">
      <c r="A128" s="158" t="s">
        <v>162</v>
      </c>
      <c r="B128" s="159"/>
      <c r="C128" s="159"/>
      <c r="D128" s="157" t="str">
        <f t="shared" si="1"/>
        <v/>
      </c>
      <c r="E128" s="155"/>
    </row>
    <row r="129" spans="1:5">
      <c r="A129" s="158" t="s">
        <v>163</v>
      </c>
      <c r="B129" s="159"/>
      <c r="C129" s="159"/>
      <c r="D129" s="157" t="str">
        <f t="shared" si="1"/>
        <v/>
      </c>
      <c r="E129" s="155"/>
    </row>
    <row r="130" spans="1:5">
      <c r="A130" s="160" t="s">
        <v>240</v>
      </c>
      <c r="B130" s="159"/>
      <c r="C130" s="159"/>
      <c r="D130" s="157" t="str">
        <f t="shared" si="1"/>
        <v/>
      </c>
      <c r="E130" s="155"/>
    </row>
    <row r="131" spans="1:5">
      <c r="A131" s="160" t="s">
        <v>241</v>
      </c>
      <c r="B131" s="159"/>
      <c r="C131" s="159"/>
      <c r="D131" s="157" t="str">
        <f t="shared" si="1"/>
        <v/>
      </c>
      <c r="E131" s="155"/>
    </row>
    <row r="132" spans="1:5">
      <c r="A132" s="160" t="s">
        <v>242</v>
      </c>
      <c r="B132" s="159"/>
      <c r="C132" s="159"/>
      <c r="D132" s="157" t="str">
        <f t="shared" si="1"/>
        <v/>
      </c>
      <c r="E132" s="155"/>
    </row>
    <row r="133" spans="1:5">
      <c r="A133" s="158" t="s">
        <v>243</v>
      </c>
      <c r="B133" s="159"/>
      <c r="C133" s="159"/>
      <c r="D133" s="157" t="str">
        <f t="shared" ref="D133:D196" si="2">IF(B133=0,"",ROUND(C133/B133*100,1))</f>
        <v/>
      </c>
      <c r="E133" s="155"/>
    </row>
    <row r="134" spans="1:5">
      <c r="A134" s="158" t="s">
        <v>244</v>
      </c>
      <c r="B134" s="159"/>
      <c r="C134" s="159"/>
      <c r="D134" s="157" t="str">
        <f t="shared" si="2"/>
        <v/>
      </c>
      <c r="E134" s="155"/>
    </row>
    <row r="135" spans="1:5">
      <c r="A135" s="158" t="s">
        <v>170</v>
      </c>
      <c r="B135" s="159"/>
      <c r="C135" s="159"/>
      <c r="D135" s="157" t="str">
        <f t="shared" si="2"/>
        <v/>
      </c>
      <c r="E135" s="155"/>
    </row>
    <row r="136" spans="1:5">
      <c r="A136" s="160" t="s">
        <v>245</v>
      </c>
      <c r="B136" s="159"/>
      <c r="C136" s="159"/>
      <c r="D136" s="157" t="str">
        <f t="shared" si="2"/>
        <v/>
      </c>
      <c r="E136" s="155"/>
    </row>
    <row r="137" spans="1:5">
      <c r="A137" s="160" t="s">
        <v>246</v>
      </c>
      <c r="B137" s="156">
        <f>SUM(B138:B150)</f>
        <v>0</v>
      </c>
      <c r="C137" s="156">
        <f>SUM(C138:C150)</f>
        <v>0</v>
      </c>
      <c r="D137" s="157" t="str">
        <f t="shared" si="2"/>
        <v/>
      </c>
      <c r="E137" s="155"/>
    </row>
    <row r="138" spans="1:5">
      <c r="A138" s="160" t="s">
        <v>161</v>
      </c>
      <c r="B138" s="159"/>
      <c r="C138" s="159"/>
      <c r="D138" s="157" t="str">
        <f t="shared" si="2"/>
        <v/>
      </c>
      <c r="E138" s="155"/>
    </row>
    <row r="139" spans="1:5">
      <c r="A139" s="155" t="s">
        <v>162</v>
      </c>
      <c r="B139" s="159"/>
      <c r="C139" s="159"/>
      <c r="D139" s="157" t="str">
        <f t="shared" si="2"/>
        <v/>
      </c>
      <c r="E139" s="155"/>
    </row>
    <row r="140" spans="1:5">
      <c r="A140" s="158" t="s">
        <v>163</v>
      </c>
      <c r="B140" s="159"/>
      <c r="C140" s="159"/>
      <c r="D140" s="157" t="str">
        <f t="shared" si="2"/>
        <v/>
      </c>
      <c r="E140" s="155"/>
    </row>
    <row r="141" spans="1:5">
      <c r="A141" s="158" t="s">
        <v>247</v>
      </c>
      <c r="B141" s="159"/>
      <c r="C141" s="159"/>
      <c r="D141" s="157" t="str">
        <f t="shared" si="2"/>
        <v/>
      </c>
      <c r="E141" s="155"/>
    </row>
    <row r="142" spans="1:5">
      <c r="A142" s="158" t="s">
        <v>248</v>
      </c>
      <c r="B142" s="159"/>
      <c r="C142" s="159"/>
      <c r="D142" s="157" t="str">
        <f t="shared" si="2"/>
        <v/>
      </c>
      <c r="E142" s="155"/>
    </row>
    <row r="143" spans="1:5">
      <c r="A143" s="162" t="s">
        <v>249</v>
      </c>
      <c r="B143" s="159"/>
      <c r="C143" s="159"/>
      <c r="D143" s="157" t="str">
        <f t="shared" si="2"/>
        <v/>
      </c>
      <c r="E143" s="155"/>
    </row>
    <row r="144" spans="1:5">
      <c r="A144" s="160" t="s">
        <v>250</v>
      </c>
      <c r="B144" s="159"/>
      <c r="C144" s="159"/>
      <c r="D144" s="157" t="str">
        <f t="shared" si="2"/>
        <v/>
      </c>
      <c r="E144" s="155"/>
    </row>
    <row r="145" spans="1:5">
      <c r="A145" s="160" t="s">
        <v>251</v>
      </c>
      <c r="B145" s="159"/>
      <c r="C145" s="159"/>
      <c r="D145" s="157" t="str">
        <f t="shared" si="2"/>
        <v/>
      </c>
      <c r="E145" s="155"/>
    </row>
    <row r="146" spans="1:5">
      <c r="A146" s="158" t="s">
        <v>252</v>
      </c>
      <c r="B146" s="159"/>
      <c r="C146" s="159"/>
      <c r="D146" s="157" t="str">
        <f t="shared" si="2"/>
        <v/>
      </c>
      <c r="E146" s="155"/>
    </row>
    <row r="147" spans="1:5">
      <c r="A147" s="163" t="s">
        <v>1186</v>
      </c>
      <c r="B147" s="159"/>
      <c r="C147" s="159"/>
      <c r="D147" s="157" t="str">
        <f t="shared" si="2"/>
        <v/>
      </c>
      <c r="E147" s="155"/>
    </row>
    <row r="148" spans="1:5">
      <c r="A148" s="163" t="s">
        <v>1187</v>
      </c>
      <c r="B148" s="159"/>
      <c r="C148" s="159"/>
      <c r="D148" s="157" t="str">
        <f t="shared" si="2"/>
        <v/>
      </c>
      <c r="E148" s="155"/>
    </row>
    <row r="149" spans="1:5">
      <c r="A149" s="158" t="s">
        <v>170</v>
      </c>
      <c r="B149" s="159"/>
      <c r="C149" s="159"/>
      <c r="D149" s="157" t="str">
        <f t="shared" si="2"/>
        <v/>
      </c>
      <c r="E149" s="155"/>
    </row>
    <row r="150" spans="1:5">
      <c r="A150" s="158" t="s">
        <v>253</v>
      </c>
      <c r="B150" s="159"/>
      <c r="C150" s="159"/>
      <c r="D150" s="157" t="str">
        <f t="shared" si="2"/>
        <v/>
      </c>
      <c r="E150" s="155"/>
    </row>
    <row r="151" spans="1:5">
      <c r="A151" s="158" t="s">
        <v>267</v>
      </c>
      <c r="B151" s="156">
        <f>SUM(B152:B157)</f>
        <v>0</v>
      </c>
      <c r="C151" s="156">
        <f>SUM(C152:C157)</f>
        <v>0</v>
      </c>
      <c r="D151" s="157" t="str">
        <f t="shared" si="2"/>
        <v/>
      </c>
      <c r="E151" s="155"/>
    </row>
    <row r="152" spans="1:5">
      <c r="A152" s="158" t="s">
        <v>161</v>
      </c>
      <c r="B152" s="159"/>
      <c r="C152" s="159"/>
      <c r="D152" s="157" t="str">
        <f t="shared" si="2"/>
        <v/>
      </c>
      <c r="E152" s="155"/>
    </row>
    <row r="153" spans="1:5">
      <c r="A153" s="158" t="s">
        <v>162</v>
      </c>
      <c r="B153" s="159"/>
      <c r="C153" s="159"/>
      <c r="D153" s="157" t="str">
        <f t="shared" si="2"/>
        <v/>
      </c>
      <c r="E153" s="155"/>
    </row>
    <row r="154" spans="1:5">
      <c r="A154" s="160" t="s">
        <v>163</v>
      </c>
      <c r="B154" s="159"/>
      <c r="C154" s="159"/>
      <c r="D154" s="157" t="str">
        <f t="shared" si="2"/>
        <v/>
      </c>
      <c r="E154" s="155"/>
    </row>
    <row r="155" spans="1:5">
      <c r="A155" s="160" t="s">
        <v>268</v>
      </c>
      <c r="B155" s="159"/>
      <c r="C155" s="159"/>
      <c r="D155" s="157" t="str">
        <f t="shared" si="2"/>
        <v/>
      </c>
      <c r="E155" s="155"/>
    </row>
    <row r="156" spans="1:5">
      <c r="A156" s="160" t="s">
        <v>170</v>
      </c>
      <c r="B156" s="159"/>
      <c r="C156" s="159"/>
      <c r="D156" s="157" t="str">
        <f t="shared" si="2"/>
        <v/>
      </c>
      <c r="E156" s="155"/>
    </row>
    <row r="157" spans="1:5">
      <c r="A157" s="155" t="s">
        <v>269</v>
      </c>
      <c r="B157" s="159"/>
      <c r="C157" s="159"/>
      <c r="D157" s="157" t="str">
        <f t="shared" si="2"/>
        <v/>
      </c>
      <c r="E157" s="155"/>
    </row>
    <row r="158" spans="1:5">
      <c r="A158" s="158" t="s">
        <v>1188</v>
      </c>
      <c r="B158" s="156">
        <f>SUM(B159:B165)</f>
        <v>0</v>
      </c>
      <c r="C158" s="156">
        <f>SUM(C159:C165)</f>
        <v>0</v>
      </c>
      <c r="D158" s="157" t="str">
        <f t="shared" si="2"/>
        <v/>
      </c>
      <c r="E158" s="155"/>
    </row>
    <row r="159" spans="1:5">
      <c r="A159" s="158" t="s">
        <v>161</v>
      </c>
      <c r="B159" s="159"/>
      <c r="C159" s="159"/>
      <c r="D159" s="157" t="str">
        <f t="shared" si="2"/>
        <v/>
      </c>
      <c r="E159" s="155"/>
    </row>
    <row r="160" spans="1:5">
      <c r="A160" s="160" t="s">
        <v>162</v>
      </c>
      <c r="B160" s="159"/>
      <c r="C160" s="159"/>
      <c r="D160" s="157" t="str">
        <f t="shared" si="2"/>
        <v/>
      </c>
      <c r="E160" s="155"/>
    </row>
    <row r="161" spans="1:5">
      <c r="A161" s="160" t="s">
        <v>163</v>
      </c>
      <c r="B161" s="159"/>
      <c r="C161" s="159"/>
      <c r="D161" s="157" t="str">
        <f t="shared" si="2"/>
        <v/>
      </c>
      <c r="E161" s="155"/>
    </row>
    <row r="162" spans="1:5">
      <c r="A162" s="160" t="s">
        <v>274</v>
      </c>
      <c r="B162" s="159"/>
      <c r="C162" s="159"/>
      <c r="D162" s="157" t="str">
        <f t="shared" si="2"/>
        <v/>
      </c>
      <c r="E162" s="155"/>
    </row>
    <row r="163" spans="1:5">
      <c r="A163" s="155" t="s">
        <v>275</v>
      </c>
      <c r="B163" s="159"/>
      <c r="C163" s="159"/>
      <c r="D163" s="157" t="str">
        <f t="shared" si="2"/>
        <v/>
      </c>
      <c r="E163" s="155"/>
    </row>
    <row r="164" spans="1:5">
      <c r="A164" s="158" t="s">
        <v>170</v>
      </c>
      <c r="B164" s="159"/>
      <c r="C164" s="159"/>
      <c r="D164" s="157" t="str">
        <f t="shared" si="2"/>
        <v/>
      </c>
      <c r="E164" s="155"/>
    </row>
    <row r="165" spans="1:5">
      <c r="A165" s="158" t="s">
        <v>1189</v>
      </c>
      <c r="B165" s="159"/>
      <c r="C165" s="159"/>
      <c r="D165" s="157" t="str">
        <f t="shared" si="2"/>
        <v/>
      </c>
      <c r="E165" s="155"/>
    </row>
    <row r="166" spans="1:5">
      <c r="A166" s="160" t="s">
        <v>278</v>
      </c>
      <c r="B166" s="156">
        <f>SUM(B167:B171)</f>
        <v>0</v>
      </c>
      <c r="C166" s="156">
        <f>SUM(C167:C171)</f>
        <v>0</v>
      </c>
      <c r="D166" s="157" t="str">
        <f t="shared" si="2"/>
        <v/>
      </c>
      <c r="E166" s="155"/>
    </row>
    <row r="167" spans="1:5">
      <c r="A167" s="160" t="s">
        <v>161</v>
      </c>
      <c r="B167" s="159"/>
      <c r="C167" s="159"/>
      <c r="D167" s="157" t="str">
        <f t="shared" si="2"/>
        <v/>
      </c>
      <c r="E167" s="155"/>
    </row>
    <row r="168" spans="1:5">
      <c r="A168" s="160" t="s">
        <v>162</v>
      </c>
      <c r="B168" s="159"/>
      <c r="C168" s="159"/>
      <c r="D168" s="157" t="str">
        <f t="shared" si="2"/>
        <v/>
      </c>
      <c r="E168" s="155"/>
    </row>
    <row r="169" spans="1:5">
      <c r="A169" s="158" t="s">
        <v>163</v>
      </c>
      <c r="B169" s="159"/>
      <c r="C169" s="159"/>
      <c r="D169" s="157" t="str">
        <f t="shared" si="2"/>
        <v/>
      </c>
      <c r="E169" s="155"/>
    </row>
    <row r="170" spans="1:5">
      <c r="A170" s="161" t="s">
        <v>279</v>
      </c>
      <c r="B170" s="159"/>
      <c r="C170" s="159"/>
      <c r="D170" s="157" t="str">
        <f t="shared" si="2"/>
        <v/>
      </c>
      <c r="E170" s="155"/>
    </row>
    <row r="171" spans="1:5">
      <c r="A171" s="158" t="s">
        <v>280</v>
      </c>
      <c r="B171" s="159"/>
      <c r="C171" s="159"/>
      <c r="D171" s="157" t="str">
        <f t="shared" si="2"/>
        <v/>
      </c>
      <c r="E171" s="155"/>
    </row>
    <row r="172" spans="1:5">
      <c r="A172" s="160" t="s">
        <v>281</v>
      </c>
      <c r="B172" s="156">
        <f>SUM(B173:B178)</f>
        <v>0</v>
      </c>
      <c r="C172" s="156">
        <f>SUM(C173:C178)</f>
        <v>0</v>
      </c>
      <c r="D172" s="157" t="str">
        <f t="shared" si="2"/>
        <v/>
      </c>
      <c r="E172" s="155"/>
    </row>
    <row r="173" spans="1:5">
      <c r="A173" s="160" t="s">
        <v>161</v>
      </c>
      <c r="B173" s="159"/>
      <c r="C173" s="159"/>
      <c r="D173" s="157" t="str">
        <f t="shared" si="2"/>
        <v/>
      </c>
      <c r="E173" s="155"/>
    </row>
    <row r="174" spans="1:5">
      <c r="A174" s="160" t="s">
        <v>162</v>
      </c>
      <c r="B174" s="159"/>
      <c r="C174" s="159"/>
      <c r="D174" s="157" t="str">
        <f t="shared" si="2"/>
        <v/>
      </c>
      <c r="E174" s="155"/>
    </row>
    <row r="175" spans="1:5">
      <c r="A175" s="155" t="s">
        <v>163</v>
      </c>
      <c r="B175" s="159"/>
      <c r="C175" s="159"/>
      <c r="D175" s="157" t="str">
        <f t="shared" si="2"/>
        <v/>
      </c>
      <c r="E175" s="155"/>
    </row>
    <row r="176" spans="1:5">
      <c r="A176" s="158" t="s">
        <v>175</v>
      </c>
      <c r="B176" s="159"/>
      <c r="C176" s="159"/>
      <c r="D176" s="157" t="str">
        <f t="shared" si="2"/>
        <v/>
      </c>
      <c r="E176" s="155"/>
    </row>
    <row r="177" spans="1:5">
      <c r="A177" s="158" t="s">
        <v>170</v>
      </c>
      <c r="B177" s="159"/>
      <c r="C177" s="159"/>
      <c r="D177" s="157" t="str">
        <f t="shared" si="2"/>
        <v/>
      </c>
      <c r="E177" s="155"/>
    </row>
    <row r="178" spans="1:5">
      <c r="A178" s="158" t="s">
        <v>282</v>
      </c>
      <c r="B178" s="159"/>
      <c r="C178" s="159"/>
      <c r="D178" s="157" t="str">
        <f t="shared" si="2"/>
        <v/>
      </c>
      <c r="E178" s="155"/>
    </row>
    <row r="179" spans="1:5">
      <c r="A179" s="160" t="s">
        <v>283</v>
      </c>
      <c r="B179" s="156">
        <f>SUM(B180:B185)</f>
        <v>103</v>
      </c>
      <c r="C179" s="156">
        <f>SUM(C180:C185)</f>
        <v>82</v>
      </c>
      <c r="D179" s="157">
        <f t="shared" si="2"/>
        <v>79.6</v>
      </c>
      <c r="E179" s="155"/>
    </row>
    <row r="180" spans="1:5">
      <c r="A180" s="160" t="s">
        <v>161</v>
      </c>
      <c r="B180" s="159">
        <v>103</v>
      </c>
      <c r="C180" s="159">
        <v>82</v>
      </c>
      <c r="D180" s="157">
        <f t="shared" si="2"/>
        <v>79.6</v>
      </c>
      <c r="E180" s="155"/>
    </row>
    <row r="181" spans="1:5">
      <c r="A181" s="160" t="s">
        <v>162</v>
      </c>
      <c r="B181" s="159"/>
      <c r="C181" s="159"/>
      <c r="D181" s="157" t="str">
        <f t="shared" si="2"/>
        <v/>
      </c>
      <c r="E181" s="155"/>
    </row>
    <row r="182" spans="1:5">
      <c r="A182" s="158" t="s">
        <v>163</v>
      </c>
      <c r="B182" s="165"/>
      <c r="C182" s="165"/>
      <c r="D182" s="157" t="str">
        <f t="shared" si="2"/>
        <v/>
      </c>
      <c r="E182" s="155"/>
    </row>
    <row r="183" spans="1:5">
      <c r="A183" s="163" t="s">
        <v>1190</v>
      </c>
      <c r="B183" s="165"/>
      <c r="C183" s="159"/>
      <c r="D183" s="157" t="str">
        <f t="shared" si="2"/>
        <v/>
      </c>
      <c r="E183" s="155"/>
    </row>
    <row r="184" spans="1:5">
      <c r="A184" s="160" t="s">
        <v>170</v>
      </c>
      <c r="B184" s="159"/>
      <c r="C184" s="166"/>
      <c r="D184" s="157" t="str">
        <f t="shared" si="2"/>
        <v/>
      </c>
      <c r="E184" s="155"/>
    </row>
    <row r="185" spans="1:5">
      <c r="A185" s="160" t="s">
        <v>286</v>
      </c>
      <c r="B185" s="159"/>
      <c r="C185" s="166"/>
      <c r="D185" s="157" t="str">
        <f t="shared" si="2"/>
        <v/>
      </c>
      <c r="E185" s="155"/>
    </row>
    <row r="186" spans="1:5">
      <c r="A186" s="160" t="s">
        <v>287</v>
      </c>
      <c r="B186" s="167">
        <f>SUM(B187:B192)</f>
        <v>0</v>
      </c>
      <c r="C186" s="167">
        <f>SUM(C187:C192)</f>
        <v>0</v>
      </c>
      <c r="D186" s="157" t="str">
        <f t="shared" si="2"/>
        <v/>
      </c>
      <c r="E186" s="155"/>
    </row>
    <row r="187" spans="1:5">
      <c r="A187" s="160" t="s">
        <v>161</v>
      </c>
      <c r="B187" s="166"/>
      <c r="C187" s="166"/>
      <c r="D187" s="157" t="str">
        <f t="shared" si="2"/>
        <v/>
      </c>
      <c r="E187" s="155"/>
    </row>
    <row r="188" spans="1:5">
      <c r="A188" s="158" t="s">
        <v>162</v>
      </c>
      <c r="B188" s="166"/>
      <c r="C188" s="166"/>
      <c r="D188" s="157" t="str">
        <f t="shared" si="2"/>
        <v/>
      </c>
      <c r="E188" s="155"/>
    </row>
    <row r="189" spans="1:5">
      <c r="A189" s="158" t="s">
        <v>163</v>
      </c>
      <c r="B189" s="166"/>
      <c r="C189" s="166"/>
      <c r="D189" s="157" t="str">
        <f t="shared" si="2"/>
        <v/>
      </c>
      <c r="E189" s="155"/>
    </row>
    <row r="190" spans="1:5">
      <c r="A190" s="158" t="s">
        <v>288</v>
      </c>
      <c r="B190" s="166"/>
      <c r="C190" s="166"/>
      <c r="D190" s="157" t="str">
        <f t="shared" si="2"/>
        <v/>
      </c>
      <c r="E190" s="155"/>
    </row>
    <row r="191" spans="1:5">
      <c r="A191" s="160" t="s">
        <v>170</v>
      </c>
      <c r="B191" s="166"/>
      <c r="C191" s="166"/>
      <c r="D191" s="157" t="str">
        <f t="shared" si="2"/>
        <v/>
      </c>
      <c r="E191" s="155"/>
    </row>
    <row r="192" spans="1:5">
      <c r="A192" s="160" t="s">
        <v>289</v>
      </c>
      <c r="B192" s="166"/>
      <c r="C192" s="166"/>
      <c r="D192" s="157" t="str">
        <f t="shared" si="2"/>
        <v/>
      </c>
      <c r="E192" s="155"/>
    </row>
    <row r="193" spans="1:5">
      <c r="A193" s="160" t="s">
        <v>290</v>
      </c>
      <c r="B193" s="168">
        <f>SUM(B194:B201)</f>
        <v>229</v>
      </c>
      <c r="C193" s="168">
        <f>SUM(C194:C201)</f>
        <v>154</v>
      </c>
      <c r="D193" s="157">
        <f t="shared" si="2"/>
        <v>67.2</v>
      </c>
      <c r="E193" s="155"/>
    </row>
    <row r="194" spans="1:5">
      <c r="A194" s="158" t="s">
        <v>161</v>
      </c>
      <c r="B194" s="166">
        <v>213</v>
      </c>
      <c r="C194" s="166">
        <v>154</v>
      </c>
      <c r="D194" s="157">
        <f t="shared" si="2"/>
        <v>72.3</v>
      </c>
      <c r="E194" s="155"/>
    </row>
    <row r="195" spans="1:5">
      <c r="A195" s="158" t="s">
        <v>162</v>
      </c>
      <c r="B195" s="166"/>
      <c r="C195" s="166"/>
      <c r="D195" s="157" t="str">
        <f t="shared" si="2"/>
        <v/>
      </c>
      <c r="E195" s="155"/>
    </row>
    <row r="196" spans="1:5">
      <c r="A196" s="158" t="s">
        <v>163</v>
      </c>
      <c r="B196" s="166"/>
      <c r="C196" s="166"/>
      <c r="D196" s="157" t="str">
        <f t="shared" si="2"/>
        <v/>
      </c>
      <c r="E196" s="155"/>
    </row>
    <row r="197" spans="1:5">
      <c r="A197" s="163" t="s">
        <v>1191</v>
      </c>
      <c r="B197" s="166"/>
      <c r="C197" s="166"/>
      <c r="D197" s="157" t="str">
        <f t="shared" ref="D197:D260" si="3">IF(B197=0,"",ROUND(C197/B197*100,1))</f>
        <v/>
      </c>
      <c r="E197" s="155"/>
    </row>
    <row r="198" spans="1:5">
      <c r="A198" s="169" t="s">
        <v>170</v>
      </c>
      <c r="B198" s="166"/>
      <c r="C198" s="166"/>
      <c r="D198" s="157" t="str">
        <f t="shared" si="3"/>
        <v/>
      </c>
      <c r="E198" s="155"/>
    </row>
    <row r="199" spans="1:5">
      <c r="A199" s="170" t="s">
        <v>291</v>
      </c>
      <c r="B199" s="166">
        <v>16</v>
      </c>
      <c r="C199" s="166"/>
      <c r="D199" s="157">
        <f t="shared" si="3"/>
        <v>0</v>
      </c>
      <c r="E199" s="155"/>
    </row>
    <row r="200" spans="1:5">
      <c r="A200" s="171" t="s">
        <v>170</v>
      </c>
      <c r="B200" s="166"/>
      <c r="C200" s="166"/>
      <c r="D200" s="157" t="str">
        <f t="shared" si="3"/>
        <v/>
      </c>
      <c r="E200" s="155"/>
    </row>
    <row r="201" spans="1:5">
      <c r="A201" s="170" t="s">
        <v>291</v>
      </c>
      <c r="B201" s="166"/>
      <c r="C201" s="166"/>
      <c r="D201" s="157" t="str">
        <f t="shared" si="3"/>
        <v/>
      </c>
      <c r="E201" s="155"/>
    </row>
    <row r="202" spans="1:5">
      <c r="A202" s="160" t="s">
        <v>292</v>
      </c>
      <c r="B202" s="168">
        <f>SUM(B203:B207)</f>
        <v>0</v>
      </c>
      <c r="C202" s="168">
        <f>SUM(C203:C207)</f>
        <v>0</v>
      </c>
      <c r="D202" s="157" t="str">
        <f t="shared" si="3"/>
        <v/>
      </c>
      <c r="E202" s="155"/>
    </row>
    <row r="203" spans="1:5">
      <c r="A203" s="155" t="s">
        <v>161</v>
      </c>
      <c r="B203" s="159"/>
      <c r="C203" s="159"/>
      <c r="D203" s="157" t="str">
        <f t="shared" si="3"/>
        <v/>
      </c>
      <c r="E203" s="155"/>
    </row>
    <row r="204" spans="1:5">
      <c r="A204" s="158" t="s">
        <v>162</v>
      </c>
      <c r="B204" s="159"/>
      <c r="C204" s="159"/>
      <c r="D204" s="157" t="str">
        <f t="shared" si="3"/>
        <v/>
      </c>
      <c r="E204" s="155"/>
    </row>
    <row r="205" spans="1:5">
      <c r="A205" s="158" t="s">
        <v>163</v>
      </c>
      <c r="B205" s="159"/>
      <c r="C205" s="159"/>
      <c r="D205" s="157" t="str">
        <f t="shared" si="3"/>
        <v/>
      </c>
      <c r="E205" s="155"/>
    </row>
    <row r="206" spans="1:5">
      <c r="A206" s="158" t="s">
        <v>170</v>
      </c>
      <c r="B206" s="159"/>
      <c r="C206" s="159"/>
      <c r="D206" s="157" t="str">
        <f t="shared" si="3"/>
        <v/>
      </c>
      <c r="E206" s="155"/>
    </row>
    <row r="207" spans="1:5">
      <c r="A207" s="160" t="s">
        <v>293</v>
      </c>
      <c r="B207" s="159"/>
      <c r="C207" s="159"/>
      <c r="D207" s="157" t="str">
        <f t="shared" si="3"/>
        <v/>
      </c>
      <c r="E207" s="155"/>
    </row>
    <row r="208" spans="1:5">
      <c r="A208" s="160" t="s">
        <v>294</v>
      </c>
      <c r="B208" s="156">
        <f>SUM(B209:B215)</f>
        <v>0</v>
      </c>
      <c r="C208" s="156">
        <f>SUM(C209:C215)</f>
        <v>0</v>
      </c>
      <c r="D208" s="157" t="str">
        <f t="shared" si="3"/>
        <v/>
      </c>
      <c r="E208" s="155"/>
    </row>
    <row r="209" spans="1:5">
      <c r="A209" s="160" t="s">
        <v>161</v>
      </c>
      <c r="B209" s="159"/>
      <c r="C209" s="159"/>
      <c r="D209" s="157" t="str">
        <f t="shared" si="3"/>
        <v/>
      </c>
      <c r="E209" s="155"/>
    </row>
    <row r="210" spans="1:5">
      <c r="A210" s="158" t="s">
        <v>162</v>
      </c>
      <c r="B210" s="159"/>
      <c r="C210" s="159"/>
      <c r="D210" s="157" t="str">
        <f t="shared" si="3"/>
        <v/>
      </c>
      <c r="E210" s="155"/>
    </row>
    <row r="211" spans="1:5">
      <c r="A211" s="158" t="s">
        <v>163</v>
      </c>
      <c r="B211" s="159"/>
      <c r="C211" s="159"/>
      <c r="D211" s="157" t="str">
        <f t="shared" si="3"/>
        <v/>
      </c>
      <c r="E211" s="172"/>
    </row>
    <row r="212" spans="1:5">
      <c r="A212" s="163" t="s">
        <v>1192</v>
      </c>
      <c r="B212" s="159"/>
      <c r="C212" s="159"/>
      <c r="D212" s="157" t="str">
        <f t="shared" si="3"/>
        <v/>
      </c>
      <c r="E212" s="172"/>
    </row>
    <row r="213" spans="1:5">
      <c r="A213" s="163" t="s">
        <v>276</v>
      </c>
      <c r="B213" s="159"/>
      <c r="C213" s="159"/>
      <c r="D213" s="157" t="str">
        <f t="shared" si="3"/>
        <v/>
      </c>
      <c r="E213" s="172"/>
    </row>
    <row r="214" spans="1:5">
      <c r="A214" s="158" t="s">
        <v>170</v>
      </c>
      <c r="B214" s="159"/>
      <c r="C214" s="159"/>
      <c r="D214" s="157" t="str">
        <f t="shared" si="3"/>
        <v/>
      </c>
      <c r="E214" s="155"/>
    </row>
    <row r="215" spans="1:5">
      <c r="A215" s="160" t="s">
        <v>295</v>
      </c>
      <c r="B215" s="159"/>
      <c r="C215" s="159"/>
      <c r="D215" s="157" t="str">
        <f t="shared" si="3"/>
        <v/>
      </c>
      <c r="E215" s="155"/>
    </row>
    <row r="216" spans="1:5">
      <c r="A216" s="160" t="s">
        <v>296</v>
      </c>
      <c r="B216" s="156">
        <f>SUM(B217:B221)</f>
        <v>0</v>
      </c>
      <c r="C216" s="156">
        <f>SUM(C217:C221)</f>
        <v>0</v>
      </c>
      <c r="D216" s="157" t="str">
        <f t="shared" si="3"/>
        <v/>
      </c>
      <c r="E216" s="155"/>
    </row>
    <row r="217" spans="1:5">
      <c r="A217" s="160" t="s">
        <v>161</v>
      </c>
      <c r="B217" s="159"/>
      <c r="C217" s="159"/>
      <c r="D217" s="157" t="str">
        <f t="shared" si="3"/>
        <v/>
      </c>
      <c r="E217" s="155"/>
    </row>
    <row r="218" spans="1:5">
      <c r="A218" s="155" t="s">
        <v>162</v>
      </c>
      <c r="B218" s="159"/>
      <c r="C218" s="159"/>
      <c r="D218" s="157" t="str">
        <f t="shared" si="3"/>
        <v/>
      </c>
      <c r="E218" s="155"/>
    </row>
    <row r="219" spans="1:5">
      <c r="A219" s="158" t="s">
        <v>163</v>
      </c>
      <c r="B219" s="159"/>
      <c r="C219" s="159"/>
      <c r="D219" s="157" t="str">
        <f t="shared" si="3"/>
        <v/>
      </c>
      <c r="E219" s="155"/>
    </row>
    <row r="220" spans="1:5">
      <c r="A220" s="158" t="s">
        <v>170</v>
      </c>
      <c r="B220" s="159"/>
      <c r="C220" s="159"/>
      <c r="D220" s="157" t="str">
        <f t="shared" si="3"/>
        <v/>
      </c>
      <c r="E220" s="155"/>
    </row>
    <row r="221" spans="1:5">
      <c r="A221" s="158" t="s">
        <v>297</v>
      </c>
      <c r="B221" s="159"/>
      <c r="C221" s="159"/>
      <c r="D221" s="157" t="str">
        <f t="shared" si="3"/>
        <v/>
      </c>
      <c r="E221" s="155"/>
    </row>
    <row r="222" spans="1:5">
      <c r="A222" s="160" t="s">
        <v>298</v>
      </c>
      <c r="B222" s="156">
        <f>SUM(B223:B227)</f>
        <v>0</v>
      </c>
      <c r="C222" s="156">
        <f>SUM(C223:C227)</f>
        <v>0</v>
      </c>
      <c r="D222" s="157" t="str">
        <f t="shared" si="3"/>
        <v/>
      </c>
      <c r="E222" s="155"/>
    </row>
    <row r="223" spans="1:5">
      <c r="A223" s="160" t="s">
        <v>161</v>
      </c>
      <c r="B223" s="159"/>
      <c r="C223" s="159"/>
      <c r="D223" s="157" t="str">
        <f t="shared" si="3"/>
        <v/>
      </c>
      <c r="E223" s="155"/>
    </row>
    <row r="224" spans="1:5">
      <c r="A224" s="160" t="s">
        <v>162</v>
      </c>
      <c r="B224" s="159"/>
      <c r="C224" s="159"/>
      <c r="D224" s="157" t="str">
        <f t="shared" si="3"/>
        <v/>
      </c>
      <c r="E224" s="155"/>
    </row>
    <row r="225" spans="1:5">
      <c r="A225" s="158" t="s">
        <v>163</v>
      </c>
      <c r="B225" s="159"/>
      <c r="C225" s="159"/>
      <c r="D225" s="157" t="str">
        <f t="shared" si="3"/>
        <v/>
      </c>
      <c r="E225" s="155"/>
    </row>
    <row r="226" spans="1:5">
      <c r="A226" s="158" t="s">
        <v>170</v>
      </c>
      <c r="B226" s="159"/>
      <c r="C226" s="159"/>
      <c r="D226" s="157" t="str">
        <f t="shared" si="3"/>
        <v/>
      </c>
      <c r="E226" s="155"/>
    </row>
    <row r="227" spans="1:5">
      <c r="A227" s="158" t="s">
        <v>299</v>
      </c>
      <c r="B227" s="159"/>
      <c r="C227" s="159"/>
      <c r="D227" s="157" t="str">
        <f t="shared" si="3"/>
        <v/>
      </c>
      <c r="E227" s="155"/>
    </row>
    <row r="228" spans="1:5">
      <c r="A228" s="163" t="s">
        <v>1193</v>
      </c>
      <c r="B228" s="156">
        <f>SUM(B229:B233)</f>
        <v>0</v>
      </c>
      <c r="C228" s="156">
        <f>SUM(C229:C233)</f>
        <v>0</v>
      </c>
      <c r="D228" s="157" t="str">
        <f t="shared" si="3"/>
        <v/>
      </c>
      <c r="E228" s="155"/>
    </row>
    <row r="229" spans="1:5">
      <c r="A229" s="163" t="s">
        <v>161</v>
      </c>
      <c r="B229" s="159"/>
      <c r="C229" s="159"/>
      <c r="D229" s="157" t="str">
        <f t="shared" si="3"/>
        <v/>
      </c>
      <c r="E229" s="155"/>
    </row>
    <row r="230" spans="1:5">
      <c r="A230" s="163" t="s">
        <v>162</v>
      </c>
      <c r="B230" s="159"/>
      <c r="C230" s="159"/>
      <c r="D230" s="157" t="str">
        <f t="shared" si="3"/>
        <v/>
      </c>
      <c r="E230" s="155"/>
    </row>
    <row r="231" spans="1:5">
      <c r="A231" s="163" t="s">
        <v>163</v>
      </c>
      <c r="B231" s="159"/>
      <c r="C231" s="159"/>
      <c r="D231" s="157" t="str">
        <f t="shared" si="3"/>
        <v/>
      </c>
      <c r="E231" s="155"/>
    </row>
    <row r="232" spans="1:5">
      <c r="A232" s="163" t="s">
        <v>170</v>
      </c>
      <c r="B232" s="159"/>
      <c r="C232" s="159"/>
      <c r="D232" s="157" t="str">
        <f t="shared" si="3"/>
        <v/>
      </c>
      <c r="E232" s="155"/>
    </row>
    <row r="233" spans="1:5">
      <c r="A233" s="163" t="s">
        <v>1194</v>
      </c>
      <c r="B233" s="159"/>
      <c r="C233" s="159"/>
      <c r="D233" s="157" t="str">
        <f t="shared" si="3"/>
        <v/>
      </c>
      <c r="E233" s="155"/>
    </row>
    <row r="234" spans="1:5">
      <c r="A234" s="163" t="s">
        <v>1195</v>
      </c>
      <c r="B234" s="156">
        <f>SUM(B235:B250)</f>
        <v>2</v>
      </c>
      <c r="C234" s="156">
        <f>SUM(C235:C250)</f>
        <v>0</v>
      </c>
      <c r="D234" s="157">
        <f t="shared" si="3"/>
        <v>0</v>
      </c>
      <c r="E234" s="155"/>
    </row>
    <row r="235" spans="1:5">
      <c r="A235" s="163" t="s">
        <v>161</v>
      </c>
      <c r="B235" s="159"/>
      <c r="C235" s="159"/>
      <c r="D235" s="157" t="str">
        <f t="shared" si="3"/>
        <v/>
      </c>
      <c r="E235" s="155"/>
    </row>
    <row r="236" spans="1:5">
      <c r="A236" s="163" t="s">
        <v>162</v>
      </c>
      <c r="B236" s="159"/>
      <c r="C236" s="159"/>
      <c r="D236" s="157" t="str">
        <f t="shared" si="3"/>
        <v/>
      </c>
      <c r="E236" s="155"/>
    </row>
    <row r="237" spans="1:5">
      <c r="A237" s="163" t="s">
        <v>163</v>
      </c>
      <c r="B237" s="159"/>
      <c r="C237" s="159"/>
      <c r="D237" s="157" t="str">
        <f t="shared" si="3"/>
        <v/>
      </c>
      <c r="E237" s="155"/>
    </row>
    <row r="238" spans="1:5">
      <c r="A238" s="163" t="s">
        <v>1196</v>
      </c>
      <c r="B238" s="159"/>
      <c r="C238" s="159"/>
      <c r="D238" s="157" t="str">
        <f t="shared" si="3"/>
        <v/>
      </c>
      <c r="E238" s="155"/>
    </row>
    <row r="239" spans="1:5">
      <c r="A239" s="163" t="s">
        <v>1197</v>
      </c>
      <c r="B239" s="159"/>
      <c r="C239" s="159"/>
      <c r="D239" s="157" t="str">
        <f t="shared" si="3"/>
        <v/>
      </c>
      <c r="E239" s="155"/>
    </row>
    <row r="240" spans="1:5">
      <c r="A240" s="163" t="s">
        <v>257</v>
      </c>
      <c r="B240" s="159"/>
      <c r="C240" s="159"/>
      <c r="D240" s="157" t="str">
        <f t="shared" si="3"/>
        <v/>
      </c>
      <c r="E240" s="155"/>
    </row>
    <row r="241" spans="1:5">
      <c r="A241" s="163" t="s">
        <v>1198</v>
      </c>
      <c r="B241" s="159"/>
      <c r="C241" s="159"/>
      <c r="D241" s="157" t="str">
        <f t="shared" si="3"/>
        <v/>
      </c>
      <c r="E241" s="155"/>
    </row>
    <row r="242" spans="1:5">
      <c r="A242" s="163" t="s">
        <v>204</v>
      </c>
      <c r="B242" s="159"/>
      <c r="C242" s="159"/>
      <c r="D242" s="157" t="str">
        <f t="shared" si="3"/>
        <v/>
      </c>
      <c r="E242" s="155"/>
    </row>
    <row r="243" spans="1:5">
      <c r="A243" s="163" t="s">
        <v>1199</v>
      </c>
      <c r="B243" s="159"/>
      <c r="C243" s="159"/>
      <c r="D243" s="157" t="str">
        <f t="shared" si="3"/>
        <v/>
      </c>
      <c r="E243" s="155"/>
    </row>
    <row r="244" spans="1:5">
      <c r="A244" s="163" t="s">
        <v>264</v>
      </c>
      <c r="B244" s="159"/>
      <c r="C244" s="159"/>
      <c r="D244" s="157" t="str">
        <f t="shared" si="3"/>
        <v/>
      </c>
      <c r="E244" s="155"/>
    </row>
    <row r="245" spans="1:5">
      <c r="A245" s="163" t="s">
        <v>265</v>
      </c>
      <c r="B245" s="159"/>
      <c r="C245" s="159"/>
      <c r="D245" s="157" t="str">
        <f t="shared" si="3"/>
        <v/>
      </c>
      <c r="E245" s="155"/>
    </row>
    <row r="246" spans="1:5">
      <c r="A246" s="163" t="s">
        <v>680</v>
      </c>
      <c r="B246" s="159"/>
      <c r="C246" s="159"/>
      <c r="D246" s="157" t="str">
        <f t="shared" si="3"/>
        <v/>
      </c>
      <c r="E246" s="155"/>
    </row>
    <row r="247" spans="1:5">
      <c r="A247" s="163" t="s">
        <v>682</v>
      </c>
      <c r="B247" s="159"/>
      <c r="C247" s="159"/>
      <c r="D247" s="157" t="str">
        <f t="shared" si="3"/>
        <v/>
      </c>
      <c r="E247" s="155"/>
    </row>
    <row r="248" spans="1:5">
      <c r="A248" s="163" t="s">
        <v>681</v>
      </c>
      <c r="B248" s="159"/>
      <c r="C248" s="159"/>
      <c r="D248" s="157" t="str">
        <f t="shared" si="3"/>
        <v/>
      </c>
      <c r="E248" s="155"/>
    </row>
    <row r="249" spans="1:5">
      <c r="A249" s="163" t="s">
        <v>170</v>
      </c>
      <c r="B249" s="159"/>
      <c r="C249" s="159"/>
      <c r="D249" s="157" t="str">
        <f t="shared" si="3"/>
        <v/>
      </c>
      <c r="E249" s="155"/>
    </row>
    <row r="250" spans="1:5">
      <c r="A250" s="163" t="s">
        <v>1200</v>
      </c>
      <c r="B250" s="159">
        <v>2</v>
      </c>
      <c r="C250" s="159"/>
      <c r="D250" s="157">
        <f t="shared" si="3"/>
        <v>0</v>
      </c>
      <c r="E250" s="155"/>
    </row>
    <row r="251" spans="1:5">
      <c r="A251" s="160" t="s">
        <v>300</v>
      </c>
      <c r="B251" s="156">
        <f>SUM(B252:B253)</f>
        <v>0</v>
      </c>
      <c r="C251" s="156">
        <f>SUM(C252:C253)</f>
        <v>0</v>
      </c>
      <c r="D251" s="157" t="str">
        <f t="shared" si="3"/>
        <v/>
      </c>
      <c r="E251" s="155"/>
    </row>
    <row r="252" spans="1:5">
      <c r="A252" s="160" t="s">
        <v>301</v>
      </c>
      <c r="B252" s="159"/>
      <c r="C252" s="159"/>
      <c r="D252" s="157" t="str">
        <f t="shared" si="3"/>
        <v/>
      </c>
      <c r="E252" s="155"/>
    </row>
    <row r="253" spans="1:5">
      <c r="A253" s="160" t="s">
        <v>302</v>
      </c>
      <c r="B253" s="159"/>
      <c r="C253" s="159"/>
      <c r="D253" s="157" t="str">
        <f t="shared" si="3"/>
        <v/>
      </c>
      <c r="E253" s="155"/>
    </row>
    <row r="254" spans="1:5">
      <c r="A254" s="155" t="s">
        <v>303</v>
      </c>
      <c r="B254" s="156">
        <f>SUM(B255:B256)</f>
        <v>0</v>
      </c>
      <c r="C254" s="156">
        <f>SUM(C255:C256)</f>
        <v>0</v>
      </c>
      <c r="D254" s="157" t="str">
        <f t="shared" si="3"/>
        <v/>
      </c>
      <c r="E254" s="155"/>
    </row>
    <row r="255" spans="1:5">
      <c r="A255" s="158" t="s">
        <v>304</v>
      </c>
      <c r="B255" s="159"/>
      <c r="C255" s="159"/>
      <c r="D255" s="157" t="str">
        <f t="shared" si="3"/>
        <v/>
      </c>
      <c r="E255" s="155"/>
    </row>
    <row r="256" spans="1:5">
      <c r="A256" s="158" t="s">
        <v>305</v>
      </c>
      <c r="B256" s="159"/>
      <c r="C256" s="159"/>
      <c r="D256" s="157" t="str">
        <f t="shared" si="3"/>
        <v/>
      </c>
      <c r="E256" s="155"/>
    </row>
    <row r="257" spans="1:5">
      <c r="A257" s="155" t="s">
        <v>306</v>
      </c>
      <c r="B257" s="156">
        <f>SUM(B258,B268,)</f>
        <v>55</v>
      </c>
      <c r="C257" s="156">
        <f>SUM(C258,C268,)</f>
        <v>47</v>
      </c>
      <c r="D257" s="157">
        <f t="shared" si="3"/>
        <v>85.5</v>
      </c>
      <c r="E257" s="155"/>
    </row>
    <row r="258" spans="1:5">
      <c r="A258" s="160" t="s">
        <v>307</v>
      </c>
      <c r="B258" s="156">
        <f>SUM(B259:B267)</f>
        <v>55</v>
      </c>
      <c r="C258" s="156">
        <f>SUM(C259:C267)</f>
        <v>47</v>
      </c>
      <c r="D258" s="157">
        <f t="shared" si="3"/>
        <v>85.5</v>
      </c>
      <c r="E258" s="155"/>
    </row>
    <row r="259" spans="1:5">
      <c r="A259" s="160" t="s">
        <v>308</v>
      </c>
      <c r="B259" s="159"/>
      <c r="C259" s="159"/>
      <c r="D259" s="157" t="str">
        <f t="shared" si="3"/>
        <v/>
      </c>
      <c r="E259" s="155"/>
    </row>
    <row r="260" spans="1:5">
      <c r="A260" s="158" t="s">
        <v>309</v>
      </c>
      <c r="B260" s="159"/>
      <c r="C260" s="159"/>
      <c r="D260" s="157" t="str">
        <f t="shared" si="3"/>
        <v/>
      </c>
      <c r="E260" s="155"/>
    </row>
    <row r="261" spans="1:5">
      <c r="A261" s="158" t="s">
        <v>310</v>
      </c>
      <c r="B261" s="159">
        <v>55</v>
      </c>
      <c r="C261" s="159">
        <v>47</v>
      </c>
      <c r="D261" s="157">
        <f t="shared" ref="D261:D324" si="4">IF(B261=0,"",ROUND(C261/B261*100,1))</f>
        <v>85.5</v>
      </c>
      <c r="E261" s="155"/>
    </row>
    <row r="262" spans="1:5">
      <c r="A262" s="158" t="s">
        <v>311</v>
      </c>
      <c r="B262" s="159"/>
      <c r="C262" s="159"/>
      <c r="D262" s="157" t="str">
        <f t="shared" si="4"/>
        <v/>
      </c>
      <c r="E262" s="155"/>
    </row>
    <row r="263" spans="1:5">
      <c r="A263" s="160" t="s">
        <v>312</v>
      </c>
      <c r="B263" s="159"/>
      <c r="C263" s="159"/>
      <c r="D263" s="157" t="str">
        <f t="shared" si="4"/>
        <v/>
      </c>
      <c r="E263" s="155"/>
    </row>
    <row r="264" spans="1:5">
      <c r="A264" s="160" t="s">
        <v>313</v>
      </c>
      <c r="B264" s="159"/>
      <c r="C264" s="159"/>
      <c r="D264" s="157" t="str">
        <f t="shared" si="4"/>
        <v/>
      </c>
      <c r="E264" s="155"/>
    </row>
    <row r="265" spans="1:5">
      <c r="A265" s="160" t="s">
        <v>314</v>
      </c>
      <c r="B265" s="159"/>
      <c r="C265" s="159"/>
      <c r="D265" s="157" t="str">
        <f t="shared" si="4"/>
        <v/>
      </c>
      <c r="E265" s="155"/>
    </row>
    <row r="266" spans="1:5">
      <c r="A266" s="160" t="s">
        <v>315</v>
      </c>
      <c r="B266" s="159"/>
      <c r="C266" s="159"/>
      <c r="D266" s="157" t="str">
        <f t="shared" si="4"/>
        <v/>
      </c>
      <c r="E266" s="155"/>
    </row>
    <row r="267" spans="1:5">
      <c r="A267" s="160" t="s">
        <v>316</v>
      </c>
      <c r="B267" s="159"/>
      <c r="C267" s="159"/>
      <c r="D267" s="157" t="str">
        <f t="shared" si="4"/>
        <v/>
      </c>
      <c r="E267" s="155"/>
    </row>
    <row r="268" spans="1:5">
      <c r="A268" s="160" t="s">
        <v>317</v>
      </c>
      <c r="B268" s="159"/>
      <c r="C268" s="159"/>
      <c r="D268" s="157" t="str">
        <f t="shared" si="4"/>
        <v/>
      </c>
      <c r="E268" s="155"/>
    </row>
    <row r="269" spans="1:5">
      <c r="A269" s="155" t="s">
        <v>318</v>
      </c>
      <c r="B269" s="156">
        <f>SUM(B270,B273,B282,B289,B297,B306,B322,B331,B341,B349,B355,)</f>
        <v>0</v>
      </c>
      <c r="C269" s="156">
        <f>SUM(C270,C273,C282,C289,C297,C306,C322,C331,C341,C349,C355,)</f>
        <v>0</v>
      </c>
      <c r="D269" s="157" t="str">
        <f t="shared" si="4"/>
        <v/>
      </c>
      <c r="E269" s="155"/>
    </row>
    <row r="270" spans="1:5">
      <c r="A270" s="158" t="s">
        <v>1201</v>
      </c>
      <c r="B270" s="156">
        <f>SUM(B271:B272)</f>
        <v>0</v>
      </c>
      <c r="C270" s="156">
        <f>SUM(C271:C272)</f>
        <v>0</v>
      </c>
      <c r="D270" s="157" t="str">
        <f t="shared" si="4"/>
        <v/>
      </c>
      <c r="E270" s="155"/>
    </row>
    <row r="271" spans="1:5">
      <c r="A271" s="158" t="s">
        <v>1202</v>
      </c>
      <c r="B271" s="159"/>
      <c r="C271" s="159"/>
      <c r="D271" s="157" t="str">
        <f t="shared" si="4"/>
        <v/>
      </c>
      <c r="E271" s="155"/>
    </row>
    <row r="272" spans="1:5">
      <c r="A272" s="160" t="s">
        <v>1203</v>
      </c>
      <c r="B272" s="159"/>
      <c r="C272" s="159"/>
      <c r="D272" s="157" t="str">
        <f t="shared" si="4"/>
        <v/>
      </c>
      <c r="E272" s="155"/>
    </row>
    <row r="273" spans="1:5">
      <c r="A273" s="160" t="s">
        <v>329</v>
      </c>
      <c r="B273" s="156">
        <f>SUM(B274:B281)</f>
        <v>0</v>
      </c>
      <c r="C273" s="156">
        <f>SUM(C274:C281)</f>
        <v>0</v>
      </c>
      <c r="D273" s="157" t="str">
        <f t="shared" si="4"/>
        <v/>
      </c>
      <c r="E273" s="155"/>
    </row>
    <row r="274" spans="1:5">
      <c r="A274" s="160" t="s">
        <v>161</v>
      </c>
      <c r="B274" s="159"/>
      <c r="C274" s="159"/>
      <c r="D274" s="157" t="str">
        <f t="shared" si="4"/>
        <v/>
      </c>
      <c r="E274" s="155"/>
    </row>
    <row r="275" spans="1:5">
      <c r="A275" s="160" t="s">
        <v>162</v>
      </c>
      <c r="B275" s="159"/>
      <c r="C275" s="159"/>
      <c r="D275" s="157" t="str">
        <f t="shared" si="4"/>
        <v/>
      </c>
      <c r="E275" s="155"/>
    </row>
    <row r="276" spans="1:5">
      <c r="A276" s="160" t="s">
        <v>163</v>
      </c>
      <c r="B276" s="159"/>
      <c r="C276" s="159"/>
      <c r="D276" s="157" t="str">
        <f t="shared" si="4"/>
        <v/>
      </c>
      <c r="E276" s="155"/>
    </row>
    <row r="277" spans="1:5">
      <c r="A277" s="160" t="s">
        <v>204</v>
      </c>
      <c r="B277" s="159"/>
      <c r="C277" s="159"/>
      <c r="D277" s="157" t="str">
        <f t="shared" si="4"/>
        <v/>
      </c>
      <c r="E277" s="155"/>
    </row>
    <row r="278" spans="1:5">
      <c r="A278" s="173" t="s">
        <v>1204</v>
      </c>
      <c r="B278" s="159"/>
      <c r="C278" s="159"/>
      <c r="D278" s="157" t="str">
        <f t="shared" si="4"/>
        <v/>
      </c>
      <c r="E278" s="155"/>
    </row>
    <row r="279" spans="1:5">
      <c r="A279" s="173" t="s">
        <v>1205</v>
      </c>
      <c r="B279" s="159"/>
      <c r="C279" s="159"/>
      <c r="D279" s="157" t="str">
        <f t="shared" si="4"/>
        <v/>
      </c>
      <c r="E279" s="155"/>
    </row>
    <row r="280" spans="1:5">
      <c r="A280" s="160" t="s">
        <v>170</v>
      </c>
      <c r="B280" s="159"/>
      <c r="C280" s="159"/>
      <c r="D280" s="157" t="str">
        <f t="shared" si="4"/>
        <v/>
      </c>
      <c r="E280" s="155"/>
    </row>
    <row r="281" spans="1:5">
      <c r="A281" s="160" t="s">
        <v>345</v>
      </c>
      <c r="B281" s="159"/>
      <c r="C281" s="159"/>
      <c r="D281" s="157" t="str">
        <f t="shared" si="4"/>
        <v/>
      </c>
      <c r="E281" s="155"/>
    </row>
    <row r="282" spans="1:5">
      <c r="A282" s="158" t="s">
        <v>346</v>
      </c>
      <c r="B282" s="156">
        <f>SUM(B283:B288)</f>
        <v>0</v>
      </c>
      <c r="C282" s="156">
        <f>SUM(C283:C288)</f>
        <v>0</v>
      </c>
      <c r="D282" s="157" t="str">
        <f t="shared" si="4"/>
        <v/>
      </c>
      <c r="E282" s="155"/>
    </row>
    <row r="283" spans="1:5">
      <c r="A283" s="158" t="s">
        <v>161</v>
      </c>
      <c r="B283" s="159"/>
      <c r="C283" s="159"/>
      <c r="D283" s="157" t="str">
        <f t="shared" si="4"/>
        <v/>
      </c>
      <c r="E283" s="155"/>
    </row>
    <row r="284" spans="1:5">
      <c r="A284" s="158" t="s">
        <v>162</v>
      </c>
      <c r="B284" s="159"/>
      <c r="C284" s="159"/>
      <c r="D284" s="157" t="str">
        <f t="shared" si="4"/>
        <v/>
      </c>
      <c r="E284" s="155"/>
    </row>
    <row r="285" spans="1:5">
      <c r="A285" s="160" t="s">
        <v>163</v>
      </c>
      <c r="B285" s="159"/>
      <c r="C285" s="159"/>
      <c r="D285" s="157" t="str">
        <f t="shared" si="4"/>
        <v/>
      </c>
      <c r="E285" s="155"/>
    </row>
    <row r="286" spans="1:5">
      <c r="A286" s="160" t="s">
        <v>347</v>
      </c>
      <c r="B286" s="159"/>
      <c r="C286" s="159"/>
      <c r="D286" s="157" t="str">
        <f t="shared" si="4"/>
        <v/>
      </c>
      <c r="E286" s="155"/>
    </row>
    <row r="287" spans="1:5">
      <c r="A287" s="160" t="s">
        <v>170</v>
      </c>
      <c r="B287" s="159"/>
      <c r="C287" s="159"/>
      <c r="D287" s="157" t="str">
        <f t="shared" si="4"/>
        <v/>
      </c>
      <c r="E287" s="155"/>
    </row>
    <row r="288" spans="1:5">
      <c r="A288" s="155" t="s">
        <v>348</v>
      </c>
      <c r="B288" s="159"/>
      <c r="C288" s="159"/>
      <c r="D288" s="157" t="str">
        <f t="shared" si="4"/>
        <v/>
      </c>
      <c r="E288" s="155"/>
    </row>
    <row r="289" spans="1:5">
      <c r="A289" s="161" t="s">
        <v>349</v>
      </c>
      <c r="B289" s="156">
        <f>SUM(B290:B296)</f>
        <v>0</v>
      </c>
      <c r="C289" s="156">
        <f>SUM(C290:C296)</f>
        <v>0</v>
      </c>
      <c r="D289" s="157" t="str">
        <f t="shared" si="4"/>
        <v/>
      </c>
      <c r="E289" s="155"/>
    </row>
    <row r="290" spans="1:5">
      <c r="A290" s="158" t="s">
        <v>161</v>
      </c>
      <c r="B290" s="159"/>
      <c r="C290" s="159"/>
      <c r="D290" s="157" t="str">
        <f t="shared" si="4"/>
        <v/>
      </c>
      <c r="E290" s="155"/>
    </row>
    <row r="291" spans="1:5">
      <c r="A291" s="158" t="s">
        <v>162</v>
      </c>
      <c r="B291" s="159"/>
      <c r="C291" s="159"/>
      <c r="D291" s="157" t="str">
        <f t="shared" si="4"/>
        <v/>
      </c>
      <c r="E291" s="155"/>
    </row>
    <row r="292" spans="1:5">
      <c r="A292" s="160" t="s">
        <v>163</v>
      </c>
      <c r="B292" s="159"/>
      <c r="C292" s="159"/>
      <c r="D292" s="157" t="str">
        <f t="shared" si="4"/>
        <v/>
      </c>
      <c r="E292" s="155"/>
    </row>
    <row r="293" spans="1:5">
      <c r="A293" s="160" t="s">
        <v>355</v>
      </c>
      <c r="B293" s="159"/>
      <c r="C293" s="159"/>
      <c r="D293" s="157" t="str">
        <f t="shared" si="4"/>
        <v/>
      </c>
      <c r="E293" s="155"/>
    </row>
    <row r="294" spans="1:5">
      <c r="A294" s="173" t="s">
        <v>1206</v>
      </c>
      <c r="B294" s="159"/>
      <c r="C294" s="159"/>
      <c r="D294" s="157" t="str">
        <f t="shared" si="4"/>
        <v/>
      </c>
      <c r="E294" s="155"/>
    </row>
    <row r="295" spans="1:5">
      <c r="A295" s="160" t="s">
        <v>170</v>
      </c>
      <c r="B295" s="159"/>
      <c r="C295" s="159"/>
      <c r="D295" s="157" t="str">
        <f t="shared" si="4"/>
        <v/>
      </c>
      <c r="E295" s="155"/>
    </row>
    <row r="296" spans="1:5">
      <c r="A296" s="160" t="s">
        <v>356</v>
      </c>
      <c r="B296" s="159"/>
      <c r="C296" s="159"/>
      <c r="D296" s="157" t="str">
        <f t="shared" si="4"/>
        <v/>
      </c>
      <c r="E296" s="155"/>
    </row>
    <row r="297" spans="1:5">
      <c r="A297" s="155" t="s">
        <v>357</v>
      </c>
      <c r="B297" s="156">
        <f>SUM(B298:B305)</f>
        <v>0</v>
      </c>
      <c r="C297" s="156">
        <f>SUM(C298:C305)</f>
        <v>0</v>
      </c>
      <c r="D297" s="157" t="str">
        <f t="shared" si="4"/>
        <v/>
      </c>
      <c r="E297" s="155"/>
    </row>
    <row r="298" spans="1:5">
      <c r="A298" s="158" t="s">
        <v>161</v>
      </c>
      <c r="B298" s="159"/>
      <c r="C298" s="159"/>
      <c r="D298" s="157" t="str">
        <f t="shared" si="4"/>
        <v/>
      </c>
      <c r="E298" s="155"/>
    </row>
    <row r="299" spans="1:5">
      <c r="A299" s="158" t="s">
        <v>162</v>
      </c>
      <c r="B299" s="159"/>
      <c r="C299" s="159"/>
      <c r="D299" s="157" t="str">
        <f t="shared" si="4"/>
        <v/>
      </c>
      <c r="E299" s="155"/>
    </row>
    <row r="300" spans="1:5">
      <c r="A300" s="158" t="s">
        <v>163</v>
      </c>
      <c r="B300" s="159"/>
      <c r="C300" s="159"/>
      <c r="D300" s="157" t="str">
        <f t="shared" si="4"/>
        <v/>
      </c>
      <c r="E300" s="155"/>
    </row>
    <row r="301" spans="1:5">
      <c r="A301" s="160" t="s">
        <v>358</v>
      </c>
      <c r="B301" s="159"/>
      <c r="C301" s="159"/>
      <c r="D301" s="157" t="str">
        <f t="shared" si="4"/>
        <v/>
      </c>
      <c r="E301" s="155"/>
    </row>
    <row r="302" spans="1:5">
      <c r="A302" s="160" t="s">
        <v>359</v>
      </c>
      <c r="B302" s="159"/>
      <c r="C302" s="159"/>
      <c r="D302" s="157" t="str">
        <f t="shared" si="4"/>
        <v/>
      </c>
      <c r="E302" s="155"/>
    </row>
    <row r="303" spans="1:5">
      <c r="A303" s="160" t="s">
        <v>360</v>
      </c>
      <c r="B303" s="159"/>
      <c r="C303" s="159"/>
      <c r="D303" s="157" t="str">
        <f t="shared" si="4"/>
        <v/>
      </c>
      <c r="E303" s="155"/>
    </row>
    <row r="304" spans="1:5">
      <c r="A304" s="158" t="s">
        <v>170</v>
      </c>
      <c r="B304" s="159"/>
      <c r="C304" s="159"/>
      <c r="D304" s="157" t="str">
        <f t="shared" si="4"/>
        <v/>
      </c>
      <c r="E304" s="155"/>
    </row>
    <row r="305" spans="1:5">
      <c r="A305" s="158" t="s">
        <v>361</v>
      </c>
      <c r="B305" s="159"/>
      <c r="C305" s="159"/>
      <c r="D305" s="157" t="str">
        <f t="shared" si="4"/>
        <v/>
      </c>
      <c r="E305" s="155"/>
    </row>
    <row r="306" spans="1:5">
      <c r="A306" s="158" t="s">
        <v>362</v>
      </c>
      <c r="B306" s="156">
        <f>SUM(B307:B321)</f>
        <v>0</v>
      </c>
      <c r="C306" s="156">
        <f>SUM(C307:C321)</f>
        <v>0</v>
      </c>
      <c r="D306" s="157" t="str">
        <f t="shared" si="4"/>
        <v/>
      </c>
      <c r="E306" s="155"/>
    </row>
    <row r="307" spans="1:5">
      <c r="A307" s="160" t="s">
        <v>161</v>
      </c>
      <c r="B307" s="159"/>
      <c r="C307" s="159"/>
      <c r="D307" s="157" t="str">
        <f t="shared" si="4"/>
        <v/>
      </c>
      <c r="E307" s="155"/>
    </row>
    <row r="308" spans="1:5">
      <c r="A308" s="160" t="s">
        <v>162</v>
      </c>
      <c r="B308" s="159"/>
      <c r="C308" s="159"/>
      <c r="D308" s="157" t="str">
        <f t="shared" si="4"/>
        <v/>
      </c>
      <c r="E308" s="155"/>
    </row>
    <row r="309" spans="1:5">
      <c r="A309" s="160" t="s">
        <v>163</v>
      </c>
      <c r="B309" s="159"/>
      <c r="C309" s="159"/>
      <c r="D309" s="157" t="str">
        <f t="shared" si="4"/>
        <v/>
      </c>
      <c r="E309" s="155"/>
    </row>
    <row r="310" spans="1:5">
      <c r="A310" s="174" t="s">
        <v>363</v>
      </c>
      <c r="B310" s="159"/>
      <c r="C310" s="159"/>
      <c r="D310" s="157" t="str">
        <f t="shared" si="4"/>
        <v/>
      </c>
      <c r="E310" s="155"/>
    </row>
    <row r="311" spans="1:5">
      <c r="A311" s="158" t="s">
        <v>364</v>
      </c>
      <c r="B311" s="159"/>
      <c r="C311" s="159"/>
      <c r="D311" s="157" t="str">
        <f t="shared" si="4"/>
        <v/>
      </c>
      <c r="E311" s="155"/>
    </row>
    <row r="312" spans="1:5">
      <c r="A312" s="158" t="s">
        <v>365</v>
      </c>
      <c r="B312" s="159"/>
      <c r="C312" s="159"/>
      <c r="D312" s="157" t="str">
        <f t="shared" si="4"/>
        <v/>
      </c>
      <c r="E312" s="155"/>
    </row>
    <row r="313" spans="1:5">
      <c r="A313" s="161" t="s">
        <v>366</v>
      </c>
      <c r="B313" s="159"/>
      <c r="C313" s="159"/>
      <c r="D313" s="157" t="str">
        <f t="shared" si="4"/>
        <v/>
      </c>
      <c r="E313" s="155"/>
    </row>
    <row r="314" spans="1:5">
      <c r="A314" s="173" t="s">
        <v>1207</v>
      </c>
      <c r="B314" s="159"/>
      <c r="C314" s="159"/>
      <c r="D314" s="157" t="str">
        <f t="shared" si="4"/>
        <v/>
      </c>
      <c r="E314" s="155"/>
    </row>
    <row r="315" spans="1:5">
      <c r="A315" s="160" t="s">
        <v>368</v>
      </c>
      <c r="B315" s="159"/>
      <c r="C315" s="159"/>
      <c r="D315" s="157" t="str">
        <f t="shared" si="4"/>
        <v/>
      </c>
      <c r="E315" s="155"/>
    </row>
    <row r="316" spans="1:5">
      <c r="A316" s="160" t="s">
        <v>369</v>
      </c>
      <c r="B316" s="159"/>
      <c r="C316" s="159"/>
      <c r="D316" s="157" t="str">
        <f t="shared" si="4"/>
        <v/>
      </c>
      <c r="E316" s="155"/>
    </row>
    <row r="317" spans="1:5">
      <c r="A317" s="160" t="s">
        <v>370</v>
      </c>
      <c r="B317" s="159"/>
      <c r="C317" s="159"/>
      <c r="D317" s="157" t="str">
        <f t="shared" si="4"/>
        <v/>
      </c>
      <c r="E317" s="155"/>
    </row>
    <row r="318" spans="1:5">
      <c r="A318" s="173" t="s">
        <v>181</v>
      </c>
      <c r="B318" s="159"/>
      <c r="C318" s="159"/>
      <c r="D318" s="157" t="str">
        <f t="shared" si="4"/>
        <v/>
      </c>
      <c r="E318" s="155"/>
    </row>
    <row r="319" spans="1:5">
      <c r="A319" s="173" t="s">
        <v>204</v>
      </c>
      <c r="B319" s="159"/>
      <c r="C319" s="159"/>
      <c r="D319" s="157" t="str">
        <f t="shared" si="4"/>
        <v/>
      </c>
      <c r="E319" s="155"/>
    </row>
    <row r="320" spans="1:5">
      <c r="A320" s="160" t="s">
        <v>170</v>
      </c>
      <c r="B320" s="159"/>
      <c r="C320" s="159"/>
      <c r="D320" s="157" t="str">
        <f t="shared" si="4"/>
        <v/>
      </c>
      <c r="E320" s="155"/>
    </row>
    <row r="321" spans="1:5">
      <c r="A321" s="158" t="s">
        <v>371</v>
      </c>
      <c r="B321" s="159"/>
      <c r="C321" s="159"/>
      <c r="D321" s="157" t="str">
        <f t="shared" si="4"/>
        <v/>
      </c>
      <c r="E321" s="155"/>
    </row>
    <row r="322" spans="1:5">
      <c r="A322" s="161" t="s">
        <v>372</v>
      </c>
      <c r="B322" s="156">
        <f>SUM(B323:B330)</f>
        <v>0</v>
      </c>
      <c r="C322" s="156">
        <f>SUM(C323:C330)</f>
        <v>0</v>
      </c>
      <c r="D322" s="157" t="str">
        <f t="shared" si="4"/>
        <v/>
      </c>
      <c r="E322" s="155"/>
    </row>
    <row r="323" spans="1:5">
      <c r="A323" s="158" t="s">
        <v>161</v>
      </c>
      <c r="B323" s="159"/>
      <c r="C323" s="159"/>
      <c r="D323" s="157" t="str">
        <f t="shared" si="4"/>
        <v/>
      </c>
      <c r="E323" s="155"/>
    </row>
    <row r="324" spans="1:5">
      <c r="A324" s="160" t="s">
        <v>162</v>
      </c>
      <c r="B324" s="159"/>
      <c r="C324" s="159"/>
      <c r="D324" s="157" t="str">
        <f t="shared" si="4"/>
        <v/>
      </c>
      <c r="E324" s="155"/>
    </row>
    <row r="325" spans="1:5">
      <c r="A325" s="160" t="s">
        <v>163</v>
      </c>
      <c r="B325" s="159"/>
      <c r="C325" s="159"/>
      <c r="D325" s="157" t="str">
        <f t="shared" ref="D325:D388" si="5">IF(B325=0,"",ROUND(C325/B325*100,1))</f>
        <v/>
      </c>
      <c r="E325" s="155"/>
    </row>
    <row r="326" spans="1:5">
      <c r="A326" s="160" t="s">
        <v>373</v>
      </c>
      <c r="B326" s="159"/>
      <c r="C326" s="159"/>
      <c r="D326" s="157" t="str">
        <f t="shared" si="5"/>
        <v/>
      </c>
      <c r="E326" s="155"/>
    </row>
    <row r="327" spans="1:5">
      <c r="A327" s="155" t="s">
        <v>374</v>
      </c>
      <c r="B327" s="159"/>
      <c r="C327" s="159"/>
      <c r="D327" s="157" t="str">
        <f t="shared" si="5"/>
        <v/>
      </c>
      <c r="E327" s="155"/>
    </row>
    <row r="328" spans="1:5">
      <c r="A328" s="158" t="s">
        <v>375</v>
      </c>
      <c r="B328" s="159"/>
      <c r="C328" s="159"/>
      <c r="D328" s="157" t="str">
        <f t="shared" si="5"/>
        <v/>
      </c>
      <c r="E328" s="155"/>
    </row>
    <row r="329" spans="1:5">
      <c r="A329" s="158" t="s">
        <v>170</v>
      </c>
      <c r="B329" s="159"/>
      <c r="C329" s="159"/>
      <c r="D329" s="157" t="str">
        <f t="shared" si="5"/>
        <v/>
      </c>
      <c r="E329" s="155"/>
    </row>
    <row r="330" spans="1:5">
      <c r="A330" s="158" t="s">
        <v>376</v>
      </c>
      <c r="B330" s="159"/>
      <c r="C330" s="159"/>
      <c r="D330" s="157" t="str">
        <f t="shared" si="5"/>
        <v/>
      </c>
      <c r="E330" s="155"/>
    </row>
    <row r="331" spans="1:5">
      <c r="A331" s="160" t="s">
        <v>377</v>
      </c>
      <c r="B331" s="156">
        <f>SUM(B332:B340)</f>
        <v>0</v>
      </c>
      <c r="C331" s="156">
        <f>SUM(C332:C340)</f>
        <v>0</v>
      </c>
      <c r="D331" s="157" t="str">
        <f t="shared" si="5"/>
        <v/>
      </c>
      <c r="E331" s="155"/>
    </row>
    <row r="332" spans="1:5">
      <c r="A332" s="160" t="s">
        <v>161</v>
      </c>
      <c r="B332" s="159"/>
      <c r="C332" s="159"/>
      <c r="D332" s="157" t="str">
        <f t="shared" si="5"/>
        <v/>
      </c>
      <c r="E332" s="155"/>
    </row>
    <row r="333" spans="1:5">
      <c r="A333" s="160" t="s">
        <v>162</v>
      </c>
      <c r="B333" s="159"/>
      <c r="C333" s="159"/>
      <c r="D333" s="157" t="str">
        <f t="shared" si="5"/>
        <v/>
      </c>
      <c r="E333" s="155"/>
    </row>
    <row r="334" spans="1:5">
      <c r="A334" s="158" t="s">
        <v>163</v>
      </c>
      <c r="B334" s="159"/>
      <c r="C334" s="159"/>
      <c r="D334" s="157" t="str">
        <f t="shared" si="5"/>
        <v/>
      </c>
      <c r="E334" s="155"/>
    </row>
    <row r="335" spans="1:5">
      <c r="A335" s="158" t="s">
        <v>378</v>
      </c>
      <c r="B335" s="159"/>
      <c r="C335" s="159"/>
      <c r="D335" s="157" t="str">
        <f t="shared" si="5"/>
        <v/>
      </c>
      <c r="E335" s="155"/>
    </row>
    <row r="336" spans="1:5">
      <c r="A336" s="158" t="s">
        <v>379</v>
      </c>
      <c r="B336" s="159"/>
      <c r="C336" s="159"/>
      <c r="D336" s="157" t="str">
        <f t="shared" si="5"/>
        <v/>
      </c>
      <c r="E336" s="155"/>
    </row>
    <row r="337" spans="1:5">
      <c r="A337" s="160" t="s">
        <v>380</v>
      </c>
      <c r="B337" s="159"/>
      <c r="C337" s="159"/>
      <c r="D337" s="157" t="str">
        <f t="shared" si="5"/>
        <v/>
      </c>
      <c r="E337" s="155"/>
    </row>
    <row r="338" spans="1:5">
      <c r="A338" s="173" t="s">
        <v>204</v>
      </c>
      <c r="B338" s="159"/>
      <c r="C338" s="159"/>
      <c r="D338" s="157" t="str">
        <f t="shared" si="5"/>
        <v/>
      </c>
      <c r="E338" s="155"/>
    </row>
    <row r="339" spans="1:5">
      <c r="A339" s="160" t="s">
        <v>170</v>
      </c>
      <c r="B339" s="159"/>
      <c r="C339" s="159"/>
      <c r="D339" s="157" t="str">
        <f t="shared" si="5"/>
        <v/>
      </c>
      <c r="E339" s="155"/>
    </row>
    <row r="340" spans="1:5">
      <c r="A340" s="160" t="s">
        <v>381</v>
      </c>
      <c r="B340" s="159"/>
      <c r="C340" s="159"/>
      <c r="D340" s="157" t="str">
        <f t="shared" si="5"/>
        <v/>
      </c>
      <c r="E340" s="155"/>
    </row>
    <row r="341" spans="1:5">
      <c r="A341" s="155" t="s">
        <v>382</v>
      </c>
      <c r="B341" s="156">
        <f>SUM(B342:B348)</f>
        <v>0</v>
      </c>
      <c r="C341" s="156">
        <f>SUM(C342:C348)</f>
        <v>0</v>
      </c>
      <c r="D341" s="157" t="str">
        <f t="shared" si="5"/>
        <v/>
      </c>
      <c r="E341" s="155"/>
    </row>
    <row r="342" spans="1:5">
      <c r="A342" s="158" t="s">
        <v>161</v>
      </c>
      <c r="B342" s="159"/>
      <c r="C342" s="159"/>
      <c r="D342" s="157" t="str">
        <f t="shared" si="5"/>
        <v/>
      </c>
      <c r="E342" s="155"/>
    </row>
    <row r="343" spans="1:5">
      <c r="A343" s="158" t="s">
        <v>162</v>
      </c>
      <c r="B343" s="159"/>
      <c r="C343" s="159"/>
      <c r="D343" s="157" t="str">
        <f t="shared" si="5"/>
        <v/>
      </c>
      <c r="E343" s="155"/>
    </row>
    <row r="344" spans="1:5">
      <c r="A344" s="161" t="s">
        <v>163</v>
      </c>
      <c r="B344" s="159"/>
      <c r="C344" s="159"/>
      <c r="D344" s="157" t="str">
        <f t="shared" si="5"/>
        <v/>
      </c>
      <c r="E344" s="155"/>
    </row>
    <row r="345" spans="1:5">
      <c r="A345" s="162" t="s">
        <v>383</v>
      </c>
      <c r="B345" s="159"/>
      <c r="C345" s="159"/>
      <c r="D345" s="157" t="str">
        <f t="shared" si="5"/>
        <v/>
      </c>
      <c r="E345" s="155"/>
    </row>
    <row r="346" spans="1:5">
      <c r="A346" s="160" t="s">
        <v>384</v>
      </c>
      <c r="B346" s="159"/>
      <c r="C346" s="159"/>
      <c r="D346" s="157" t="str">
        <f t="shared" si="5"/>
        <v/>
      </c>
      <c r="E346" s="155"/>
    </row>
    <row r="347" spans="1:5">
      <c r="A347" s="160" t="s">
        <v>170</v>
      </c>
      <c r="B347" s="159"/>
      <c r="C347" s="159"/>
      <c r="D347" s="157" t="str">
        <f t="shared" si="5"/>
        <v/>
      </c>
      <c r="E347" s="155"/>
    </row>
    <row r="348" spans="1:5">
      <c r="A348" s="158" t="s">
        <v>385</v>
      </c>
      <c r="B348" s="159"/>
      <c r="C348" s="159"/>
      <c r="D348" s="157" t="str">
        <f t="shared" si="5"/>
        <v/>
      </c>
      <c r="E348" s="155"/>
    </row>
    <row r="349" spans="1:5">
      <c r="A349" s="158" t="s">
        <v>386</v>
      </c>
      <c r="B349" s="156">
        <f>SUM(B350:B354)</f>
        <v>0</v>
      </c>
      <c r="C349" s="156">
        <f>SUM(C350:C354)</f>
        <v>0</v>
      </c>
      <c r="D349" s="157" t="str">
        <f t="shared" si="5"/>
        <v/>
      </c>
      <c r="E349" s="155"/>
    </row>
    <row r="350" spans="1:5">
      <c r="A350" s="158" t="s">
        <v>161</v>
      </c>
      <c r="B350" s="159"/>
      <c r="C350" s="159"/>
      <c r="D350" s="157" t="str">
        <f t="shared" si="5"/>
        <v/>
      </c>
      <c r="E350" s="155"/>
    </row>
    <row r="351" spans="1:5">
      <c r="A351" s="160" t="s">
        <v>162</v>
      </c>
      <c r="B351" s="159"/>
      <c r="C351" s="159"/>
      <c r="D351" s="157" t="str">
        <f t="shared" si="5"/>
        <v/>
      </c>
      <c r="E351" s="155"/>
    </row>
    <row r="352" spans="1:5">
      <c r="A352" s="163" t="s">
        <v>204</v>
      </c>
      <c r="B352" s="159"/>
      <c r="C352" s="159"/>
      <c r="D352" s="157" t="str">
        <f t="shared" si="5"/>
        <v/>
      </c>
      <c r="E352" s="155"/>
    </row>
    <row r="353" spans="1:5">
      <c r="A353" s="173" t="s">
        <v>1208</v>
      </c>
      <c r="B353" s="159"/>
      <c r="C353" s="159"/>
      <c r="D353" s="157" t="str">
        <f t="shared" si="5"/>
        <v/>
      </c>
      <c r="E353" s="155"/>
    </row>
    <row r="354" spans="1:5">
      <c r="A354" s="158" t="s">
        <v>390</v>
      </c>
      <c r="B354" s="159"/>
      <c r="C354" s="159"/>
      <c r="D354" s="157" t="str">
        <f t="shared" si="5"/>
        <v/>
      </c>
      <c r="E354" s="155"/>
    </row>
    <row r="355" spans="1:5">
      <c r="A355" s="158" t="s">
        <v>399</v>
      </c>
      <c r="B355" s="156">
        <f>SUM(B356)</f>
        <v>0</v>
      </c>
      <c r="C355" s="156">
        <f>SUM(C356)</f>
        <v>0</v>
      </c>
      <c r="D355" s="157" t="str">
        <f t="shared" si="5"/>
        <v/>
      </c>
      <c r="E355" s="155"/>
    </row>
    <row r="356" spans="1:5">
      <c r="A356" s="158" t="s">
        <v>1209</v>
      </c>
      <c r="B356" s="159"/>
      <c r="C356" s="159"/>
      <c r="D356" s="157" t="str">
        <f t="shared" si="5"/>
        <v/>
      </c>
      <c r="E356" s="155"/>
    </row>
    <row r="357" spans="1:5">
      <c r="A357" s="155" t="s">
        <v>400</v>
      </c>
      <c r="B357" s="156">
        <f>SUM(B358,B363,B372,B379,B385,B389,B393,B397,B403,B410,)</f>
        <v>8980</v>
      </c>
      <c r="C357" s="156">
        <f>SUM(C358,C363,C372,C379,C385,C389,C393,C397,C403,C410,)</f>
        <v>10456</v>
      </c>
      <c r="D357" s="157">
        <f t="shared" si="5"/>
        <v>116.4</v>
      </c>
      <c r="E357" s="155"/>
    </row>
    <row r="358" spans="1:5">
      <c r="A358" s="160" t="s">
        <v>401</v>
      </c>
      <c r="B358" s="156">
        <f>SUM(B359:B362)</f>
        <v>0</v>
      </c>
      <c r="C358" s="156">
        <f>SUM(C359:C362)</f>
        <v>0</v>
      </c>
      <c r="D358" s="157" t="str">
        <f t="shared" si="5"/>
        <v/>
      </c>
      <c r="E358" s="155"/>
    </row>
    <row r="359" spans="1:5">
      <c r="A359" s="158" t="s">
        <v>161</v>
      </c>
      <c r="B359" s="159"/>
      <c r="C359" s="159"/>
      <c r="D359" s="157" t="str">
        <f t="shared" si="5"/>
        <v/>
      </c>
      <c r="E359" s="155"/>
    </row>
    <row r="360" spans="1:5">
      <c r="A360" s="158" t="s">
        <v>162</v>
      </c>
      <c r="B360" s="159"/>
      <c r="C360" s="159"/>
      <c r="D360" s="157" t="str">
        <f t="shared" si="5"/>
        <v/>
      </c>
      <c r="E360" s="155"/>
    </row>
    <row r="361" spans="1:5">
      <c r="A361" s="158" t="s">
        <v>163</v>
      </c>
      <c r="B361" s="159"/>
      <c r="C361" s="159"/>
      <c r="D361" s="157" t="str">
        <f t="shared" si="5"/>
        <v/>
      </c>
      <c r="E361" s="155"/>
    </row>
    <row r="362" spans="1:5">
      <c r="A362" s="162" t="s">
        <v>402</v>
      </c>
      <c r="B362" s="159"/>
      <c r="C362" s="159"/>
      <c r="D362" s="157" t="str">
        <f t="shared" si="5"/>
        <v/>
      </c>
      <c r="E362" s="155"/>
    </row>
    <row r="363" spans="1:5">
      <c r="A363" s="158" t="s">
        <v>403</v>
      </c>
      <c r="B363" s="156">
        <f>SUM(B364:B371)</f>
        <v>8149</v>
      </c>
      <c r="C363" s="156">
        <f>SUM(C364:C371)</f>
        <v>9794</v>
      </c>
      <c r="D363" s="157">
        <f t="shared" si="5"/>
        <v>120.2</v>
      </c>
      <c r="E363" s="155"/>
    </row>
    <row r="364" spans="1:5">
      <c r="A364" s="158" t="s">
        <v>404</v>
      </c>
      <c r="B364" s="159">
        <v>1</v>
      </c>
      <c r="C364" s="159"/>
      <c r="D364" s="157">
        <f t="shared" si="5"/>
        <v>0</v>
      </c>
      <c r="E364" s="155"/>
    </row>
    <row r="365" spans="1:5">
      <c r="A365" s="158" t="s">
        <v>405</v>
      </c>
      <c r="B365" s="159">
        <v>8147</v>
      </c>
      <c r="C365" s="159">
        <v>9693</v>
      </c>
      <c r="D365" s="157">
        <f t="shared" si="5"/>
        <v>119</v>
      </c>
      <c r="E365" s="155"/>
    </row>
    <row r="366" spans="1:5">
      <c r="A366" s="160" t="s">
        <v>406</v>
      </c>
      <c r="B366" s="159">
        <v>0</v>
      </c>
      <c r="C366" s="159"/>
      <c r="D366" s="157" t="str">
        <f t="shared" si="5"/>
        <v/>
      </c>
      <c r="E366" s="155"/>
    </row>
    <row r="367" spans="1:5">
      <c r="A367" s="160" t="s">
        <v>407</v>
      </c>
      <c r="B367" s="159">
        <v>0</v>
      </c>
      <c r="C367" s="159">
        <v>88</v>
      </c>
      <c r="D367" s="157" t="str">
        <f t="shared" si="5"/>
        <v/>
      </c>
      <c r="E367" s="155"/>
    </row>
    <row r="368" spans="1:5">
      <c r="A368" s="160" t="s">
        <v>408</v>
      </c>
      <c r="B368" s="159">
        <v>1</v>
      </c>
      <c r="C368" s="159">
        <v>13</v>
      </c>
      <c r="D368" s="157">
        <f t="shared" si="5"/>
        <v>1300</v>
      </c>
      <c r="E368" s="155"/>
    </row>
    <row r="369" spans="1:5">
      <c r="A369" s="158" t="s">
        <v>409</v>
      </c>
      <c r="B369" s="159"/>
      <c r="C369" s="159"/>
      <c r="D369" s="157" t="str">
        <f t="shared" si="5"/>
        <v/>
      </c>
      <c r="E369" s="155"/>
    </row>
    <row r="370" spans="1:5">
      <c r="A370" s="158" t="s">
        <v>410</v>
      </c>
      <c r="B370" s="159"/>
      <c r="C370" s="159"/>
      <c r="D370" s="157" t="str">
        <f t="shared" si="5"/>
        <v/>
      </c>
      <c r="E370" s="155"/>
    </row>
    <row r="371" spans="1:5">
      <c r="A371" s="158" t="s">
        <v>411</v>
      </c>
      <c r="B371" s="159"/>
      <c r="C371" s="159"/>
      <c r="D371" s="157" t="str">
        <f t="shared" si="5"/>
        <v/>
      </c>
      <c r="E371" s="155"/>
    </row>
    <row r="372" spans="1:5">
      <c r="A372" s="158" t="s">
        <v>412</v>
      </c>
      <c r="B372" s="156">
        <f>SUM(B373:B378)</f>
        <v>0</v>
      </c>
      <c r="C372" s="156">
        <f>SUM(C373:C378)</f>
        <v>0</v>
      </c>
      <c r="D372" s="157" t="str">
        <f t="shared" si="5"/>
        <v/>
      </c>
      <c r="E372" s="155"/>
    </row>
    <row r="373" spans="1:5">
      <c r="A373" s="158" t="s">
        <v>413</v>
      </c>
      <c r="B373" s="159"/>
      <c r="C373" s="159"/>
      <c r="D373" s="157" t="str">
        <f t="shared" si="5"/>
        <v/>
      </c>
      <c r="E373" s="155"/>
    </row>
    <row r="374" spans="1:5">
      <c r="A374" s="158" t="s">
        <v>414</v>
      </c>
      <c r="B374" s="159"/>
      <c r="C374" s="159"/>
      <c r="D374" s="157" t="str">
        <f t="shared" si="5"/>
        <v/>
      </c>
      <c r="E374" s="155"/>
    </row>
    <row r="375" spans="1:5">
      <c r="A375" s="158" t="s">
        <v>415</v>
      </c>
      <c r="B375" s="159"/>
      <c r="C375" s="159"/>
      <c r="D375" s="157" t="str">
        <f t="shared" si="5"/>
        <v/>
      </c>
      <c r="E375" s="155"/>
    </row>
    <row r="376" spans="1:5">
      <c r="A376" s="160" t="s">
        <v>416</v>
      </c>
      <c r="B376" s="159"/>
      <c r="C376" s="159"/>
      <c r="D376" s="157" t="str">
        <f t="shared" si="5"/>
        <v/>
      </c>
      <c r="E376" s="155"/>
    </row>
    <row r="377" spans="1:5">
      <c r="A377" s="160" t="s">
        <v>417</v>
      </c>
      <c r="B377" s="159"/>
      <c r="C377" s="159"/>
      <c r="D377" s="157" t="str">
        <f t="shared" si="5"/>
        <v/>
      </c>
      <c r="E377" s="155"/>
    </row>
    <row r="378" spans="1:5">
      <c r="A378" s="160" t="s">
        <v>418</v>
      </c>
      <c r="B378" s="159"/>
      <c r="C378" s="159"/>
      <c r="D378" s="157" t="str">
        <f t="shared" si="5"/>
        <v/>
      </c>
      <c r="E378" s="155"/>
    </row>
    <row r="379" spans="1:5">
      <c r="A379" s="155" t="s">
        <v>419</v>
      </c>
      <c r="B379" s="156">
        <f>SUM(B380:B384)</f>
        <v>0</v>
      </c>
      <c r="C379" s="156">
        <f>SUM(C380:C384)</f>
        <v>0</v>
      </c>
      <c r="D379" s="157" t="str">
        <f t="shared" si="5"/>
        <v/>
      </c>
      <c r="E379" s="155"/>
    </row>
    <row r="380" spans="1:5">
      <c r="A380" s="158" t="s">
        <v>420</v>
      </c>
      <c r="B380" s="159"/>
      <c r="C380" s="159"/>
      <c r="D380" s="157" t="str">
        <f t="shared" si="5"/>
        <v/>
      </c>
      <c r="E380" s="155"/>
    </row>
    <row r="381" spans="1:5">
      <c r="A381" s="158" t="s">
        <v>421</v>
      </c>
      <c r="B381" s="159"/>
      <c r="C381" s="159"/>
      <c r="D381" s="157" t="str">
        <f t="shared" si="5"/>
        <v/>
      </c>
      <c r="E381" s="155"/>
    </row>
    <row r="382" spans="1:5">
      <c r="A382" s="158" t="s">
        <v>422</v>
      </c>
      <c r="B382" s="159"/>
      <c r="C382" s="159"/>
      <c r="D382" s="157" t="str">
        <f t="shared" si="5"/>
        <v/>
      </c>
      <c r="E382" s="155"/>
    </row>
    <row r="383" spans="1:5">
      <c r="A383" s="160" t="s">
        <v>423</v>
      </c>
      <c r="B383" s="159"/>
      <c r="C383" s="159"/>
      <c r="D383" s="157" t="str">
        <f t="shared" si="5"/>
        <v/>
      </c>
      <c r="E383" s="155"/>
    </row>
    <row r="384" spans="1:5">
      <c r="A384" s="160" t="s">
        <v>424</v>
      </c>
      <c r="B384" s="159"/>
      <c r="C384" s="159"/>
      <c r="D384" s="157" t="str">
        <f t="shared" si="5"/>
        <v/>
      </c>
      <c r="E384" s="155"/>
    </row>
    <row r="385" spans="1:5">
      <c r="A385" s="160" t="s">
        <v>425</v>
      </c>
      <c r="B385" s="156">
        <f>SUM(B386:B388)</f>
        <v>0</v>
      </c>
      <c r="C385" s="156">
        <f>SUM(C386:C388)</f>
        <v>0</v>
      </c>
      <c r="D385" s="157" t="str">
        <f t="shared" si="5"/>
        <v/>
      </c>
      <c r="E385" s="155"/>
    </row>
    <row r="386" spans="1:5">
      <c r="A386" s="158" t="s">
        <v>426</v>
      </c>
      <c r="B386" s="159"/>
      <c r="C386" s="159"/>
      <c r="D386" s="157" t="str">
        <f t="shared" si="5"/>
        <v/>
      </c>
      <c r="E386" s="155"/>
    </row>
    <row r="387" spans="1:5">
      <c r="A387" s="158" t="s">
        <v>427</v>
      </c>
      <c r="B387" s="159"/>
      <c r="C387" s="159"/>
      <c r="D387" s="157" t="str">
        <f t="shared" si="5"/>
        <v/>
      </c>
      <c r="E387" s="155"/>
    </row>
    <row r="388" spans="1:5">
      <c r="A388" s="158" t="s">
        <v>428</v>
      </c>
      <c r="B388" s="159"/>
      <c r="C388" s="159"/>
      <c r="D388" s="157" t="str">
        <f t="shared" si="5"/>
        <v/>
      </c>
      <c r="E388" s="155"/>
    </row>
    <row r="389" spans="1:5">
      <c r="A389" s="160" t="s">
        <v>429</v>
      </c>
      <c r="B389" s="156">
        <f>SUM(B390:B392)</f>
        <v>0</v>
      </c>
      <c r="C389" s="156">
        <f>SUM(C390:C392)</f>
        <v>0</v>
      </c>
      <c r="D389" s="157" t="str">
        <f t="shared" ref="D389:D452" si="6">IF(B389=0,"",ROUND(C389/B389*100,1))</f>
        <v/>
      </c>
      <c r="E389" s="155"/>
    </row>
    <row r="390" spans="1:5">
      <c r="A390" s="160" t="s">
        <v>430</v>
      </c>
      <c r="B390" s="159"/>
      <c r="C390" s="159"/>
      <c r="D390" s="157" t="str">
        <f t="shared" si="6"/>
        <v/>
      </c>
      <c r="E390" s="155"/>
    </row>
    <row r="391" spans="1:5">
      <c r="A391" s="160" t="s">
        <v>431</v>
      </c>
      <c r="B391" s="159"/>
      <c r="C391" s="159"/>
      <c r="D391" s="157" t="str">
        <f t="shared" si="6"/>
        <v/>
      </c>
      <c r="E391" s="155"/>
    </row>
    <row r="392" spans="1:5">
      <c r="A392" s="155" t="s">
        <v>432</v>
      </c>
      <c r="B392" s="159"/>
      <c r="C392" s="159"/>
      <c r="D392" s="157" t="str">
        <f t="shared" si="6"/>
        <v/>
      </c>
      <c r="E392" s="155"/>
    </row>
    <row r="393" spans="1:5">
      <c r="A393" s="158" t="s">
        <v>433</v>
      </c>
      <c r="B393" s="156">
        <f>SUM(B394:B396)</f>
        <v>0</v>
      </c>
      <c r="C393" s="156">
        <f>SUM(C394:C396)</f>
        <v>0</v>
      </c>
      <c r="D393" s="157" t="str">
        <f t="shared" si="6"/>
        <v/>
      </c>
      <c r="E393" s="155"/>
    </row>
    <row r="394" spans="1:5">
      <c r="A394" s="158" t="s">
        <v>434</v>
      </c>
      <c r="B394" s="159"/>
      <c r="C394" s="159"/>
      <c r="D394" s="157" t="str">
        <f t="shared" si="6"/>
        <v/>
      </c>
      <c r="E394" s="155"/>
    </row>
    <row r="395" spans="1:5">
      <c r="A395" s="158" t="s">
        <v>435</v>
      </c>
      <c r="B395" s="159"/>
      <c r="C395" s="159"/>
      <c r="D395" s="157" t="str">
        <f t="shared" si="6"/>
        <v/>
      </c>
      <c r="E395" s="155"/>
    </row>
    <row r="396" spans="1:5">
      <c r="A396" s="160" t="s">
        <v>436</v>
      </c>
      <c r="B396" s="159"/>
      <c r="C396" s="159"/>
      <c r="D396" s="157" t="str">
        <f t="shared" si="6"/>
        <v/>
      </c>
      <c r="E396" s="155"/>
    </row>
    <row r="397" spans="1:5">
      <c r="A397" s="160" t="s">
        <v>437</v>
      </c>
      <c r="B397" s="156">
        <f>SUM(B398:B402)</f>
        <v>0</v>
      </c>
      <c r="C397" s="156">
        <f>SUM(C398:C402)</f>
        <v>0</v>
      </c>
      <c r="D397" s="157" t="str">
        <f t="shared" si="6"/>
        <v/>
      </c>
      <c r="E397" s="155"/>
    </row>
    <row r="398" spans="1:5">
      <c r="A398" s="160" t="s">
        <v>438</v>
      </c>
      <c r="B398" s="159"/>
      <c r="C398" s="159"/>
      <c r="D398" s="157" t="str">
        <f t="shared" si="6"/>
        <v/>
      </c>
      <c r="E398" s="155"/>
    </row>
    <row r="399" spans="1:5">
      <c r="A399" s="158" t="s">
        <v>439</v>
      </c>
      <c r="B399" s="159"/>
      <c r="C399" s="159"/>
      <c r="D399" s="157" t="str">
        <f t="shared" si="6"/>
        <v/>
      </c>
      <c r="E399" s="155"/>
    </row>
    <row r="400" spans="1:5">
      <c r="A400" s="158" t="s">
        <v>440</v>
      </c>
      <c r="B400" s="159"/>
      <c r="C400" s="159"/>
      <c r="D400" s="157" t="str">
        <f t="shared" si="6"/>
        <v/>
      </c>
      <c r="E400" s="155"/>
    </row>
    <row r="401" spans="1:5">
      <c r="A401" s="158" t="s">
        <v>441</v>
      </c>
      <c r="B401" s="159"/>
      <c r="C401" s="159"/>
      <c r="D401" s="157" t="str">
        <f t="shared" si="6"/>
        <v/>
      </c>
      <c r="E401" s="155"/>
    </row>
    <row r="402" spans="1:5">
      <c r="A402" s="158" t="s">
        <v>442</v>
      </c>
      <c r="B402" s="159"/>
      <c r="C402" s="159"/>
      <c r="D402" s="157" t="str">
        <f t="shared" si="6"/>
        <v/>
      </c>
      <c r="E402" s="155"/>
    </row>
    <row r="403" spans="1:5">
      <c r="A403" s="158" t="s">
        <v>443</v>
      </c>
      <c r="B403" s="156">
        <f>SUM(B404:B409)</f>
        <v>831</v>
      </c>
      <c r="C403" s="156">
        <f>SUM(C404:C409)</f>
        <v>662</v>
      </c>
      <c r="D403" s="157">
        <f t="shared" si="6"/>
        <v>79.7</v>
      </c>
      <c r="E403" s="155"/>
    </row>
    <row r="404" spans="1:5">
      <c r="A404" s="160" t="s">
        <v>444</v>
      </c>
      <c r="B404" s="159"/>
      <c r="C404" s="159"/>
      <c r="D404" s="157" t="str">
        <f t="shared" si="6"/>
        <v/>
      </c>
      <c r="E404" s="155"/>
    </row>
    <row r="405" spans="1:5">
      <c r="A405" s="160" t="s">
        <v>445</v>
      </c>
      <c r="B405" s="159"/>
      <c r="C405" s="159"/>
      <c r="D405" s="157" t="str">
        <f t="shared" si="6"/>
        <v/>
      </c>
      <c r="E405" s="155"/>
    </row>
    <row r="406" spans="1:5">
      <c r="A406" s="160" t="s">
        <v>446</v>
      </c>
      <c r="B406" s="159">
        <v>361</v>
      </c>
      <c r="C406" s="159">
        <v>302</v>
      </c>
      <c r="D406" s="157">
        <f t="shared" si="6"/>
        <v>83.7</v>
      </c>
      <c r="E406" s="155"/>
    </row>
    <row r="407" spans="1:5">
      <c r="A407" s="155" t="s">
        <v>447</v>
      </c>
      <c r="B407" s="159">
        <v>122</v>
      </c>
      <c r="C407" s="159"/>
      <c r="D407" s="157">
        <f t="shared" si="6"/>
        <v>0</v>
      </c>
      <c r="E407" s="155"/>
    </row>
    <row r="408" spans="1:5">
      <c r="A408" s="158" t="s">
        <v>448</v>
      </c>
      <c r="B408" s="159"/>
      <c r="C408" s="159"/>
      <c r="D408" s="157" t="str">
        <f t="shared" si="6"/>
        <v/>
      </c>
      <c r="E408" s="155"/>
    </row>
    <row r="409" spans="1:5">
      <c r="A409" s="158" t="s">
        <v>449</v>
      </c>
      <c r="B409" s="159">
        <v>348</v>
      </c>
      <c r="C409" s="159">
        <v>360</v>
      </c>
      <c r="D409" s="157">
        <f t="shared" si="6"/>
        <v>103.4</v>
      </c>
      <c r="E409" s="155"/>
    </row>
    <row r="410" spans="1:5">
      <c r="A410" s="158" t="s">
        <v>450</v>
      </c>
      <c r="B410" s="159"/>
      <c r="C410" s="159"/>
      <c r="D410" s="157" t="str">
        <f t="shared" si="6"/>
        <v/>
      </c>
      <c r="E410" s="155"/>
    </row>
    <row r="411" spans="1:5">
      <c r="A411" s="155" t="s">
        <v>451</v>
      </c>
      <c r="B411" s="156">
        <f>SUM(B412,B417,B426,B432,B438,B443,B448,B455,B459,B462,)</f>
        <v>4113</v>
      </c>
      <c r="C411" s="156">
        <f>SUM(C412,C417,C426,C432,C438,C443,C448,C455,C459,C462,)</f>
        <v>9003</v>
      </c>
      <c r="D411" s="157">
        <f t="shared" si="6"/>
        <v>218.9</v>
      </c>
      <c r="E411" s="155"/>
    </row>
    <row r="412" spans="1:5">
      <c r="A412" s="160" t="s">
        <v>452</v>
      </c>
      <c r="B412" s="156">
        <f>SUM(B413:B416)</f>
        <v>0</v>
      </c>
      <c r="C412" s="156">
        <f>SUM(C413:C416)</f>
        <v>0</v>
      </c>
      <c r="D412" s="157" t="str">
        <f t="shared" si="6"/>
        <v/>
      </c>
      <c r="E412" s="155"/>
    </row>
    <row r="413" spans="1:5">
      <c r="A413" s="158" t="s">
        <v>161</v>
      </c>
      <c r="B413" s="159"/>
      <c r="C413" s="159"/>
      <c r="D413" s="157" t="str">
        <f t="shared" si="6"/>
        <v/>
      </c>
      <c r="E413" s="155"/>
    </row>
    <row r="414" spans="1:5">
      <c r="A414" s="158" t="s">
        <v>162</v>
      </c>
      <c r="B414" s="159"/>
      <c r="C414" s="159"/>
      <c r="D414" s="157" t="str">
        <f t="shared" si="6"/>
        <v/>
      </c>
      <c r="E414" s="155"/>
    </row>
    <row r="415" spans="1:5">
      <c r="A415" s="158" t="s">
        <v>163</v>
      </c>
      <c r="B415" s="159"/>
      <c r="C415" s="159"/>
      <c r="D415" s="157" t="str">
        <f t="shared" si="6"/>
        <v/>
      </c>
      <c r="E415" s="155"/>
    </row>
    <row r="416" spans="1:5">
      <c r="A416" s="160" t="s">
        <v>453</v>
      </c>
      <c r="B416" s="159"/>
      <c r="C416" s="159"/>
      <c r="D416" s="157" t="str">
        <f t="shared" si="6"/>
        <v/>
      </c>
      <c r="E416" s="155"/>
    </row>
    <row r="417" spans="1:5">
      <c r="A417" s="158" t="s">
        <v>454</v>
      </c>
      <c r="B417" s="156">
        <f>SUM(B418:B425)</f>
        <v>0</v>
      </c>
      <c r="C417" s="156">
        <f>SUM(C418:C425)</f>
        <v>0</v>
      </c>
      <c r="D417" s="157" t="str">
        <f t="shared" si="6"/>
        <v/>
      </c>
      <c r="E417" s="155"/>
    </row>
    <row r="418" spans="1:5">
      <c r="A418" s="158" t="s">
        <v>455</v>
      </c>
      <c r="B418" s="159"/>
      <c r="C418" s="159"/>
      <c r="D418" s="157" t="str">
        <f t="shared" si="6"/>
        <v/>
      </c>
      <c r="E418" s="155"/>
    </row>
    <row r="419" spans="1:5">
      <c r="A419" s="158" t="s">
        <v>456</v>
      </c>
      <c r="B419" s="159"/>
      <c r="C419" s="159"/>
      <c r="D419" s="157" t="str">
        <f t="shared" si="6"/>
        <v/>
      </c>
      <c r="E419" s="155"/>
    </row>
    <row r="420" spans="1:5">
      <c r="A420" s="155" t="s">
        <v>457</v>
      </c>
      <c r="B420" s="159"/>
      <c r="C420" s="159"/>
      <c r="D420" s="157" t="str">
        <f t="shared" si="6"/>
        <v/>
      </c>
      <c r="E420" s="155"/>
    </row>
    <row r="421" spans="1:5">
      <c r="A421" s="158" t="s">
        <v>458</v>
      </c>
      <c r="B421" s="159"/>
      <c r="C421" s="159"/>
      <c r="D421" s="157" t="str">
        <f t="shared" si="6"/>
        <v/>
      </c>
      <c r="E421" s="155"/>
    </row>
    <row r="422" spans="1:5">
      <c r="A422" s="158" t="s">
        <v>459</v>
      </c>
      <c r="B422" s="159"/>
      <c r="C422" s="159"/>
      <c r="D422" s="157" t="str">
        <f t="shared" si="6"/>
        <v/>
      </c>
      <c r="E422" s="155"/>
    </row>
    <row r="423" spans="1:5">
      <c r="A423" s="158" t="s">
        <v>460</v>
      </c>
      <c r="B423" s="159"/>
      <c r="C423" s="159"/>
      <c r="D423" s="157" t="str">
        <f t="shared" si="6"/>
        <v/>
      </c>
      <c r="E423" s="155"/>
    </row>
    <row r="424" spans="1:5">
      <c r="A424" s="160" t="s">
        <v>461</v>
      </c>
      <c r="B424" s="159"/>
      <c r="C424" s="159"/>
      <c r="D424" s="157" t="str">
        <f t="shared" si="6"/>
        <v/>
      </c>
      <c r="E424" s="155"/>
    </row>
    <row r="425" spans="1:5">
      <c r="A425" s="160" t="s">
        <v>462</v>
      </c>
      <c r="B425" s="159"/>
      <c r="C425" s="159"/>
      <c r="D425" s="157" t="str">
        <f t="shared" si="6"/>
        <v/>
      </c>
      <c r="E425" s="155"/>
    </row>
    <row r="426" spans="1:5">
      <c r="A426" s="160" t="s">
        <v>463</v>
      </c>
      <c r="B426" s="156">
        <f>SUM(B427:B431)</f>
        <v>51</v>
      </c>
      <c r="C426" s="156">
        <f>SUM(C427:C431)</f>
        <v>283</v>
      </c>
      <c r="D426" s="157">
        <f t="shared" si="6"/>
        <v>554.9</v>
      </c>
      <c r="E426" s="155"/>
    </row>
    <row r="427" spans="1:5">
      <c r="A427" s="158" t="s">
        <v>455</v>
      </c>
      <c r="B427" s="159"/>
      <c r="C427" s="159"/>
      <c r="D427" s="157" t="str">
        <f t="shared" si="6"/>
        <v/>
      </c>
      <c r="E427" s="155"/>
    </row>
    <row r="428" spans="1:5">
      <c r="A428" s="158" t="s">
        <v>464</v>
      </c>
      <c r="B428" s="159">
        <v>51</v>
      </c>
      <c r="C428" s="159">
        <v>125</v>
      </c>
      <c r="D428" s="157">
        <f t="shared" si="6"/>
        <v>245.1</v>
      </c>
      <c r="E428" s="155"/>
    </row>
    <row r="429" spans="1:5">
      <c r="A429" s="158" t="s">
        <v>465</v>
      </c>
      <c r="B429" s="159"/>
      <c r="C429" s="159"/>
      <c r="D429" s="157" t="str">
        <f t="shared" si="6"/>
        <v/>
      </c>
      <c r="E429" s="155"/>
    </row>
    <row r="430" spans="1:5">
      <c r="A430" s="160" t="s">
        <v>466</v>
      </c>
      <c r="B430" s="159"/>
      <c r="C430" s="159"/>
      <c r="D430" s="157" t="str">
        <f t="shared" si="6"/>
        <v/>
      </c>
      <c r="E430" s="155"/>
    </row>
    <row r="431" spans="1:5">
      <c r="A431" s="160" t="s">
        <v>467</v>
      </c>
      <c r="B431" s="159">
        <v>0</v>
      </c>
      <c r="C431" s="159">
        <v>158</v>
      </c>
      <c r="D431" s="157" t="str">
        <f t="shared" si="6"/>
        <v/>
      </c>
      <c r="E431" s="155"/>
    </row>
    <row r="432" spans="1:5">
      <c r="A432" s="160" t="s">
        <v>468</v>
      </c>
      <c r="B432" s="156">
        <f>SUM(B433:B437)</f>
        <v>59</v>
      </c>
      <c r="C432" s="156">
        <f>SUM(C433:C437)</f>
        <v>984</v>
      </c>
      <c r="D432" s="157">
        <f t="shared" si="6"/>
        <v>1667.8</v>
      </c>
      <c r="E432" s="155"/>
    </row>
    <row r="433" spans="1:5">
      <c r="A433" s="155" t="s">
        <v>455</v>
      </c>
      <c r="B433" s="159"/>
      <c r="C433" s="159"/>
      <c r="D433" s="157" t="str">
        <f t="shared" si="6"/>
        <v/>
      </c>
      <c r="E433" s="155"/>
    </row>
    <row r="434" spans="1:5">
      <c r="A434" s="158" t="s">
        <v>469</v>
      </c>
      <c r="B434" s="159"/>
      <c r="C434" s="159"/>
      <c r="D434" s="157" t="str">
        <f t="shared" si="6"/>
        <v/>
      </c>
      <c r="E434" s="155"/>
    </row>
    <row r="435" spans="1:5">
      <c r="A435" s="158" t="s">
        <v>470</v>
      </c>
      <c r="B435" s="159"/>
      <c r="C435" s="159"/>
      <c r="D435" s="157" t="str">
        <f t="shared" si="6"/>
        <v/>
      </c>
      <c r="E435" s="155"/>
    </row>
    <row r="436" spans="1:5">
      <c r="A436" s="158" t="s">
        <v>471</v>
      </c>
      <c r="B436" s="159"/>
      <c r="C436" s="159"/>
      <c r="D436" s="157" t="str">
        <f t="shared" si="6"/>
        <v/>
      </c>
      <c r="E436" s="155"/>
    </row>
    <row r="437" spans="1:5">
      <c r="A437" s="160" t="s">
        <v>472</v>
      </c>
      <c r="B437" s="159">
        <v>59</v>
      </c>
      <c r="C437" s="159">
        <v>984</v>
      </c>
      <c r="D437" s="157">
        <f t="shared" si="6"/>
        <v>1667.8</v>
      </c>
      <c r="E437" s="155"/>
    </row>
    <row r="438" spans="1:5">
      <c r="A438" s="160" t="s">
        <v>473</v>
      </c>
      <c r="B438" s="156">
        <f>SUM(B439:B442)</f>
        <v>3826</v>
      </c>
      <c r="C438" s="156">
        <f>SUM(C439:C442)</f>
        <v>7537</v>
      </c>
      <c r="D438" s="157">
        <f t="shared" si="6"/>
        <v>197</v>
      </c>
      <c r="E438" s="155"/>
    </row>
    <row r="439" spans="1:5">
      <c r="A439" s="160" t="s">
        <v>455</v>
      </c>
      <c r="B439" s="159">
        <v>799</v>
      </c>
      <c r="C439" s="159">
        <v>541</v>
      </c>
      <c r="D439" s="157">
        <f t="shared" si="6"/>
        <v>67.7</v>
      </c>
      <c r="E439" s="155"/>
    </row>
    <row r="440" spans="1:5">
      <c r="A440" s="158" t="s">
        <v>474</v>
      </c>
      <c r="B440" s="159"/>
      <c r="C440" s="159"/>
      <c r="D440" s="157" t="str">
        <f t="shared" si="6"/>
        <v/>
      </c>
      <c r="E440" s="155"/>
    </row>
    <row r="441" spans="1:5">
      <c r="A441" s="158" t="s">
        <v>475</v>
      </c>
      <c r="B441" s="159">
        <v>3027</v>
      </c>
      <c r="C441" s="159">
        <v>6996</v>
      </c>
      <c r="D441" s="157">
        <f t="shared" si="6"/>
        <v>231.1</v>
      </c>
      <c r="E441" s="155"/>
    </row>
    <row r="442" spans="1:5">
      <c r="A442" s="158" t="s">
        <v>476</v>
      </c>
      <c r="B442" s="159"/>
      <c r="C442" s="159"/>
      <c r="D442" s="157" t="str">
        <f t="shared" si="6"/>
        <v/>
      </c>
      <c r="E442" s="155"/>
    </row>
    <row r="443" spans="1:5">
      <c r="A443" s="160" t="s">
        <v>477</v>
      </c>
      <c r="B443" s="156">
        <f>SUM(B444:B447)</f>
        <v>177</v>
      </c>
      <c r="C443" s="156">
        <f>SUM(C444:C447)</f>
        <v>0</v>
      </c>
      <c r="D443" s="157">
        <f t="shared" si="6"/>
        <v>0</v>
      </c>
      <c r="E443" s="155"/>
    </row>
    <row r="444" spans="1:5">
      <c r="A444" s="160" t="s">
        <v>478</v>
      </c>
      <c r="B444" s="159"/>
      <c r="C444" s="159"/>
      <c r="D444" s="157" t="str">
        <f t="shared" si="6"/>
        <v/>
      </c>
      <c r="E444" s="155"/>
    </row>
    <row r="445" spans="1:5">
      <c r="A445" s="160" t="s">
        <v>479</v>
      </c>
      <c r="B445" s="159"/>
      <c r="C445" s="159"/>
      <c r="D445" s="157" t="str">
        <f t="shared" si="6"/>
        <v/>
      </c>
      <c r="E445" s="155"/>
    </row>
    <row r="446" spans="1:5">
      <c r="A446" s="160" t="s">
        <v>480</v>
      </c>
      <c r="B446" s="159"/>
      <c r="C446" s="159"/>
      <c r="D446" s="157" t="str">
        <f t="shared" si="6"/>
        <v/>
      </c>
      <c r="E446" s="155"/>
    </row>
    <row r="447" spans="1:5">
      <c r="A447" s="160" t="s">
        <v>481</v>
      </c>
      <c r="B447" s="159">
        <v>177</v>
      </c>
      <c r="C447" s="159"/>
      <c r="D447" s="157">
        <f t="shared" si="6"/>
        <v>0</v>
      </c>
      <c r="E447" s="155"/>
    </row>
    <row r="448" spans="1:5">
      <c r="A448" s="158" t="s">
        <v>482</v>
      </c>
      <c r="B448" s="156">
        <f>SUM(B449:B454)</f>
        <v>0</v>
      </c>
      <c r="C448" s="156">
        <f>SUM(C449:C454)</f>
        <v>0</v>
      </c>
      <c r="D448" s="157" t="str">
        <f t="shared" si="6"/>
        <v/>
      </c>
      <c r="E448" s="155"/>
    </row>
    <row r="449" spans="1:5">
      <c r="A449" s="158" t="s">
        <v>455</v>
      </c>
      <c r="B449" s="159"/>
      <c r="C449" s="159"/>
      <c r="D449" s="157" t="str">
        <f t="shared" si="6"/>
        <v/>
      </c>
      <c r="E449" s="155"/>
    </row>
    <row r="450" spans="1:5">
      <c r="A450" s="160" t="s">
        <v>483</v>
      </c>
      <c r="B450" s="159"/>
      <c r="C450" s="159"/>
      <c r="D450" s="157" t="str">
        <f t="shared" si="6"/>
        <v/>
      </c>
      <c r="E450" s="155"/>
    </row>
    <row r="451" spans="1:5">
      <c r="A451" s="160" t="s">
        <v>484</v>
      </c>
      <c r="B451" s="159"/>
      <c r="C451" s="159"/>
      <c r="D451" s="157" t="str">
        <f t="shared" si="6"/>
        <v/>
      </c>
      <c r="E451" s="155"/>
    </row>
    <row r="452" spans="1:5">
      <c r="A452" s="160" t="s">
        <v>485</v>
      </c>
      <c r="B452" s="159"/>
      <c r="C452" s="159"/>
      <c r="D452" s="157" t="str">
        <f t="shared" si="6"/>
        <v/>
      </c>
      <c r="E452" s="155"/>
    </row>
    <row r="453" spans="1:5">
      <c r="A453" s="158" t="s">
        <v>486</v>
      </c>
      <c r="B453" s="159"/>
      <c r="C453" s="159"/>
      <c r="D453" s="157" t="str">
        <f t="shared" ref="D453:D516" si="7">IF(B453=0,"",ROUND(C453/B453*100,1))</f>
        <v/>
      </c>
      <c r="E453" s="155"/>
    </row>
    <row r="454" spans="1:5">
      <c r="A454" s="158" t="s">
        <v>487</v>
      </c>
      <c r="B454" s="159"/>
      <c r="C454" s="159"/>
      <c r="D454" s="157" t="str">
        <f t="shared" si="7"/>
        <v/>
      </c>
      <c r="E454" s="155"/>
    </row>
    <row r="455" spans="1:5">
      <c r="A455" s="158" t="s">
        <v>488</v>
      </c>
      <c r="B455" s="156">
        <f>SUM(B456:B458)</f>
        <v>0</v>
      </c>
      <c r="C455" s="156">
        <f>SUM(C456:C458)</f>
        <v>0</v>
      </c>
      <c r="D455" s="157" t="str">
        <f t="shared" si="7"/>
        <v/>
      </c>
      <c r="E455" s="155"/>
    </row>
    <row r="456" spans="1:5">
      <c r="A456" s="160" t="s">
        <v>489</v>
      </c>
      <c r="B456" s="159"/>
      <c r="C456" s="159"/>
      <c r="D456" s="157" t="str">
        <f t="shared" si="7"/>
        <v/>
      </c>
      <c r="E456" s="155"/>
    </row>
    <row r="457" spans="1:5">
      <c r="A457" s="160" t="s">
        <v>490</v>
      </c>
      <c r="B457" s="159"/>
      <c r="C457" s="159"/>
      <c r="D457" s="157" t="str">
        <f t="shared" si="7"/>
        <v/>
      </c>
      <c r="E457" s="155"/>
    </row>
    <row r="458" spans="1:5">
      <c r="A458" s="160" t="s">
        <v>491</v>
      </c>
      <c r="B458" s="159"/>
      <c r="C458" s="159"/>
      <c r="D458" s="157" t="str">
        <f t="shared" si="7"/>
        <v/>
      </c>
      <c r="E458" s="155"/>
    </row>
    <row r="459" spans="1:5">
      <c r="A459" s="155" t="s">
        <v>492</v>
      </c>
      <c r="B459" s="156">
        <f>SUM(B460:B461)</f>
        <v>0</v>
      </c>
      <c r="C459" s="156">
        <f>SUM(C460:C461)</f>
        <v>0</v>
      </c>
      <c r="D459" s="157" t="str">
        <f t="shared" si="7"/>
        <v/>
      </c>
      <c r="E459" s="155"/>
    </row>
    <row r="460" spans="1:5">
      <c r="A460" s="160" t="s">
        <v>493</v>
      </c>
      <c r="B460" s="159">
        <v>0</v>
      </c>
      <c r="C460" s="159"/>
      <c r="D460" s="157" t="str">
        <f t="shared" si="7"/>
        <v/>
      </c>
      <c r="E460" s="155"/>
    </row>
    <row r="461" spans="1:5">
      <c r="A461" s="160" t="s">
        <v>494</v>
      </c>
      <c r="B461" s="159"/>
      <c r="C461" s="159"/>
      <c r="D461" s="157" t="str">
        <f t="shared" si="7"/>
        <v/>
      </c>
      <c r="E461" s="155"/>
    </row>
    <row r="462" spans="1:5">
      <c r="A462" s="158" t="s">
        <v>495</v>
      </c>
      <c r="B462" s="156">
        <f>SUM(B463:B466)</f>
        <v>0</v>
      </c>
      <c r="C462" s="156">
        <f>SUM(C463:C466)</f>
        <v>199</v>
      </c>
      <c r="D462" s="157" t="str">
        <f t="shared" si="7"/>
        <v/>
      </c>
      <c r="E462" s="155"/>
    </row>
    <row r="463" spans="1:5">
      <c r="A463" s="158" t="s">
        <v>496</v>
      </c>
      <c r="B463" s="159">
        <v>0</v>
      </c>
      <c r="C463" s="159"/>
      <c r="D463" s="157" t="str">
        <f t="shared" si="7"/>
        <v/>
      </c>
      <c r="E463" s="155"/>
    </row>
    <row r="464" spans="1:5">
      <c r="A464" s="160" t="s">
        <v>497</v>
      </c>
      <c r="B464" s="159"/>
      <c r="C464" s="159"/>
      <c r="D464" s="157" t="str">
        <f t="shared" si="7"/>
        <v/>
      </c>
      <c r="E464" s="155"/>
    </row>
    <row r="465" spans="1:5">
      <c r="A465" s="160" t="s">
        <v>498</v>
      </c>
      <c r="B465" s="159"/>
      <c r="C465" s="159"/>
      <c r="D465" s="157" t="str">
        <f t="shared" si="7"/>
        <v/>
      </c>
      <c r="E465" s="155"/>
    </row>
    <row r="466" spans="1:5">
      <c r="A466" s="160" t="s">
        <v>499</v>
      </c>
      <c r="B466" s="159">
        <v>0</v>
      </c>
      <c r="C466" s="159">
        <v>199</v>
      </c>
      <c r="D466" s="157" t="str">
        <f t="shared" si="7"/>
        <v/>
      </c>
      <c r="E466" s="155"/>
    </row>
    <row r="467" spans="1:5">
      <c r="A467" s="155" t="s">
        <v>1210</v>
      </c>
      <c r="B467" s="156">
        <f>SUM(B468,B484,B492,B503,B512,B519,)</f>
        <v>0</v>
      </c>
      <c r="C467" s="156">
        <f>SUM(C468,C484,C492,C503,C512,C519,)</f>
        <v>0</v>
      </c>
      <c r="D467" s="157" t="str">
        <f t="shared" si="7"/>
        <v/>
      </c>
      <c r="E467" s="155"/>
    </row>
    <row r="468" spans="1:5">
      <c r="A468" s="155" t="s">
        <v>1211</v>
      </c>
      <c r="B468" s="156">
        <f>SUM(B469:B483)</f>
        <v>0</v>
      </c>
      <c r="C468" s="156">
        <f>SUM(C469:C483)</f>
        <v>0</v>
      </c>
      <c r="D468" s="157" t="str">
        <f t="shared" si="7"/>
        <v/>
      </c>
      <c r="E468" s="155"/>
    </row>
    <row r="469" spans="1:5">
      <c r="A469" s="155" t="s">
        <v>161</v>
      </c>
      <c r="B469" s="159"/>
      <c r="C469" s="159"/>
      <c r="D469" s="157" t="str">
        <f t="shared" si="7"/>
        <v/>
      </c>
      <c r="E469" s="155"/>
    </row>
    <row r="470" spans="1:5">
      <c r="A470" s="155" t="s">
        <v>162</v>
      </c>
      <c r="B470" s="159"/>
      <c r="C470" s="159"/>
      <c r="D470" s="157" t="str">
        <f t="shared" si="7"/>
        <v/>
      </c>
      <c r="E470" s="155"/>
    </row>
    <row r="471" spans="1:5">
      <c r="A471" s="155" t="s">
        <v>163</v>
      </c>
      <c r="B471" s="159"/>
      <c r="C471" s="159"/>
      <c r="D471" s="157" t="str">
        <f t="shared" si="7"/>
        <v/>
      </c>
      <c r="E471" s="155"/>
    </row>
    <row r="472" spans="1:5">
      <c r="A472" s="155" t="s">
        <v>502</v>
      </c>
      <c r="B472" s="159"/>
      <c r="C472" s="159"/>
      <c r="D472" s="157" t="str">
        <f t="shared" si="7"/>
        <v/>
      </c>
      <c r="E472" s="155"/>
    </row>
    <row r="473" spans="1:5">
      <c r="A473" s="155" t="s">
        <v>503</v>
      </c>
      <c r="B473" s="159"/>
      <c r="C473" s="159"/>
      <c r="D473" s="157" t="str">
        <f t="shared" si="7"/>
        <v/>
      </c>
      <c r="E473" s="155"/>
    </row>
    <row r="474" spans="1:5">
      <c r="A474" s="155" t="s">
        <v>504</v>
      </c>
      <c r="B474" s="159"/>
      <c r="C474" s="159"/>
      <c r="D474" s="157" t="str">
        <f t="shared" si="7"/>
        <v/>
      </c>
      <c r="E474" s="155"/>
    </row>
    <row r="475" spans="1:5">
      <c r="A475" s="155" t="s">
        <v>505</v>
      </c>
      <c r="B475" s="159"/>
      <c r="C475" s="159"/>
      <c r="D475" s="157" t="str">
        <f t="shared" si="7"/>
        <v/>
      </c>
      <c r="E475" s="155"/>
    </row>
    <row r="476" spans="1:5">
      <c r="A476" s="155" t="s">
        <v>506</v>
      </c>
      <c r="B476" s="159"/>
      <c r="C476" s="159"/>
      <c r="D476" s="157" t="str">
        <f t="shared" si="7"/>
        <v/>
      </c>
      <c r="E476" s="155"/>
    </row>
    <row r="477" spans="1:5">
      <c r="A477" s="155" t="s">
        <v>507</v>
      </c>
      <c r="B477" s="159"/>
      <c r="C477" s="159"/>
      <c r="D477" s="157" t="str">
        <f t="shared" si="7"/>
        <v/>
      </c>
      <c r="E477" s="155"/>
    </row>
    <row r="478" spans="1:5">
      <c r="A478" s="155" t="s">
        <v>1212</v>
      </c>
      <c r="B478" s="159"/>
      <c r="C478" s="159"/>
      <c r="D478" s="157" t="str">
        <f t="shared" si="7"/>
        <v/>
      </c>
      <c r="E478" s="155"/>
    </row>
    <row r="479" spans="1:5">
      <c r="A479" s="155" t="s">
        <v>509</v>
      </c>
      <c r="B479" s="159"/>
      <c r="C479" s="159"/>
      <c r="D479" s="157" t="str">
        <f t="shared" si="7"/>
        <v/>
      </c>
      <c r="E479" s="155"/>
    </row>
    <row r="480" spans="1:5">
      <c r="A480" s="155" t="s">
        <v>1213</v>
      </c>
      <c r="B480" s="159"/>
      <c r="C480" s="159"/>
      <c r="D480" s="157" t="str">
        <f t="shared" si="7"/>
        <v/>
      </c>
      <c r="E480" s="155"/>
    </row>
    <row r="481" spans="1:5">
      <c r="A481" s="174" t="s">
        <v>1214</v>
      </c>
      <c r="B481" s="159"/>
      <c r="C481" s="159"/>
      <c r="D481" s="157" t="str">
        <f t="shared" si="7"/>
        <v/>
      </c>
      <c r="E481" s="155"/>
    </row>
    <row r="482" spans="1:5">
      <c r="A482" s="155" t="s">
        <v>1215</v>
      </c>
      <c r="B482" s="159"/>
      <c r="C482" s="159"/>
      <c r="D482" s="157" t="str">
        <f t="shared" si="7"/>
        <v/>
      </c>
      <c r="E482" s="155"/>
    </row>
    <row r="483" spans="1:5">
      <c r="A483" s="155" t="s">
        <v>1216</v>
      </c>
      <c r="B483" s="159">
        <v>0</v>
      </c>
      <c r="C483" s="159"/>
      <c r="D483" s="157" t="str">
        <f t="shared" si="7"/>
        <v/>
      </c>
      <c r="E483" s="155"/>
    </row>
    <row r="484" spans="1:5">
      <c r="A484" s="155" t="s">
        <v>512</v>
      </c>
      <c r="B484" s="156">
        <f>SUM(B485:B491)</f>
        <v>0</v>
      </c>
      <c r="C484" s="156">
        <f>SUM(C485:C491)</f>
        <v>0</v>
      </c>
      <c r="D484" s="157" t="str">
        <f t="shared" si="7"/>
        <v/>
      </c>
      <c r="E484" s="155"/>
    </row>
    <row r="485" spans="1:5">
      <c r="A485" s="155" t="s">
        <v>161</v>
      </c>
      <c r="B485" s="159"/>
      <c r="C485" s="159"/>
      <c r="D485" s="157" t="str">
        <f t="shared" si="7"/>
        <v/>
      </c>
      <c r="E485" s="155"/>
    </row>
    <row r="486" spans="1:5">
      <c r="A486" s="155" t="s">
        <v>162</v>
      </c>
      <c r="B486" s="159"/>
      <c r="C486" s="159"/>
      <c r="D486" s="157" t="str">
        <f t="shared" si="7"/>
        <v/>
      </c>
      <c r="E486" s="155"/>
    </row>
    <row r="487" spans="1:5">
      <c r="A487" s="155" t="s">
        <v>163</v>
      </c>
      <c r="B487" s="159"/>
      <c r="C487" s="159"/>
      <c r="D487" s="157" t="str">
        <f t="shared" si="7"/>
        <v/>
      </c>
      <c r="E487" s="155"/>
    </row>
    <row r="488" spans="1:5">
      <c r="A488" s="155" t="s">
        <v>513</v>
      </c>
      <c r="B488" s="159"/>
      <c r="C488" s="159"/>
      <c r="D488" s="157" t="str">
        <f t="shared" si="7"/>
        <v/>
      </c>
      <c r="E488" s="155"/>
    </row>
    <row r="489" spans="1:5">
      <c r="A489" s="155" t="s">
        <v>514</v>
      </c>
      <c r="B489" s="159"/>
      <c r="C489" s="159"/>
      <c r="D489" s="157" t="str">
        <f t="shared" si="7"/>
        <v/>
      </c>
      <c r="E489" s="155"/>
    </row>
    <row r="490" spans="1:5">
      <c r="A490" s="155" t="s">
        <v>515</v>
      </c>
      <c r="B490" s="159"/>
      <c r="C490" s="159"/>
      <c r="D490" s="157" t="str">
        <f t="shared" si="7"/>
        <v/>
      </c>
      <c r="E490" s="155"/>
    </row>
    <row r="491" spans="1:5">
      <c r="A491" s="155" t="s">
        <v>516</v>
      </c>
      <c r="B491" s="159"/>
      <c r="C491" s="159"/>
      <c r="D491" s="157" t="str">
        <f t="shared" si="7"/>
        <v/>
      </c>
      <c r="E491" s="155"/>
    </row>
    <row r="492" spans="1:5">
      <c r="A492" s="155" t="s">
        <v>517</v>
      </c>
      <c r="B492" s="156">
        <f>SUM(B493:B502)</f>
        <v>0</v>
      </c>
      <c r="C492" s="156">
        <f>SUM(C493:C502)</f>
        <v>0</v>
      </c>
      <c r="D492" s="157" t="str">
        <f t="shared" si="7"/>
        <v/>
      </c>
      <c r="E492" s="155"/>
    </row>
    <row r="493" spans="1:5">
      <c r="A493" s="155" t="s">
        <v>161</v>
      </c>
      <c r="B493" s="159"/>
      <c r="C493" s="159"/>
      <c r="D493" s="157" t="str">
        <f t="shared" si="7"/>
        <v/>
      </c>
      <c r="E493" s="155"/>
    </row>
    <row r="494" spans="1:5">
      <c r="A494" s="155" t="s">
        <v>162</v>
      </c>
      <c r="B494" s="159"/>
      <c r="C494" s="159"/>
      <c r="D494" s="157" t="str">
        <f t="shared" si="7"/>
        <v/>
      </c>
      <c r="E494" s="155"/>
    </row>
    <row r="495" spans="1:5">
      <c r="A495" s="155" t="s">
        <v>163</v>
      </c>
      <c r="B495" s="159"/>
      <c r="C495" s="159"/>
      <c r="D495" s="157" t="str">
        <f t="shared" si="7"/>
        <v/>
      </c>
      <c r="E495" s="155"/>
    </row>
    <row r="496" spans="1:5">
      <c r="A496" s="155" t="s">
        <v>518</v>
      </c>
      <c r="B496" s="159"/>
      <c r="C496" s="159"/>
      <c r="D496" s="157" t="str">
        <f t="shared" si="7"/>
        <v/>
      </c>
      <c r="E496" s="155"/>
    </row>
    <row r="497" spans="1:5">
      <c r="A497" s="155" t="s">
        <v>519</v>
      </c>
      <c r="B497" s="159"/>
      <c r="C497" s="159"/>
      <c r="D497" s="157" t="str">
        <f t="shared" si="7"/>
        <v/>
      </c>
      <c r="E497" s="155"/>
    </row>
    <row r="498" spans="1:5">
      <c r="A498" s="155" t="s">
        <v>520</v>
      </c>
      <c r="B498" s="159"/>
      <c r="C498" s="159"/>
      <c r="D498" s="157" t="str">
        <f t="shared" si="7"/>
        <v/>
      </c>
      <c r="E498" s="155"/>
    </row>
    <row r="499" spans="1:5">
      <c r="A499" s="155" t="s">
        <v>521</v>
      </c>
      <c r="B499" s="159"/>
      <c r="C499" s="159"/>
      <c r="D499" s="157" t="str">
        <f t="shared" si="7"/>
        <v/>
      </c>
      <c r="E499" s="155"/>
    </row>
    <row r="500" spans="1:5">
      <c r="A500" s="155" t="s">
        <v>522</v>
      </c>
      <c r="B500" s="159"/>
      <c r="C500" s="159"/>
      <c r="D500" s="157" t="str">
        <f t="shared" si="7"/>
        <v/>
      </c>
      <c r="E500" s="155"/>
    </row>
    <row r="501" spans="1:5">
      <c r="A501" s="155" t="s">
        <v>523</v>
      </c>
      <c r="B501" s="159"/>
      <c r="C501" s="159"/>
      <c r="D501" s="157" t="str">
        <f t="shared" si="7"/>
        <v/>
      </c>
      <c r="E501" s="155"/>
    </row>
    <row r="502" spans="1:5">
      <c r="A502" s="155" t="s">
        <v>524</v>
      </c>
      <c r="B502" s="159"/>
      <c r="C502" s="159"/>
      <c r="D502" s="157" t="str">
        <f t="shared" si="7"/>
        <v/>
      </c>
      <c r="E502" s="155"/>
    </row>
    <row r="503" spans="1:5">
      <c r="A503" s="155" t="s">
        <v>1217</v>
      </c>
      <c r="B503" s="156">
        <f>SUM(B504:B511)</f>
        <v>0</v>
      </c>
      <c r="C503" s="156">
        <f>SUM(C504:C511)</f>
        <v>0</v>
      </c>
      <c r="D503" s="157" t="str">
        <f t="shared" si="7"/>
        <v/>
      </c>
      <c r="E503" s="155"/>
    </row>
    <row r="504" spans="1:5">
      <c r="A504" s="174" t="s">
        <v>161</v>
      </c>
      <c r="B504" s="159"/>
      <c r="C504" s="159"/>
      <c r="D504" s="157" t="str">
        <f t="shared" si="7"/>
        <v/>
      </c>
      <c r="E504" s="155"/>
    </row>
    <row r="505" spans="1:5">
      <c r="A505" s="174" t="s">
        <v>1218</v>
      </c>
      <c r="B505" s="159"/>
      <c r="C505" s="159"/>
      <c r="D505" s="157" t="str">
        <f t="shared" si="7"/>
        <v/>
      </c>
      <c r="E505" s="155"/>
    </row>
    <row r="506" spans="1:5">
      <c r="A506" s="174" t="s">
        <v>163</v>
      </c>
      <c r="B506" s="159"/>
      <c r="C506" s="159"/>
      <c r="D506" s="157" t="str">
        <f t="shared" si="7"/>
        <v/>
      </c>
      <c r="E506" s="155"/>
    </row>
    <row r="507" spans="1:5">
      <c r="A507" s="174" t="s">
        <v>529</v>
      </c>
      <c r="B507" s="159"/>
      <c r="C507" s="159"/>
      <c r="D507" s="157" t="str">
        <f t="shared" si="7"/>
        <v/>
      </c>
      <c r="E507" s="155"/>
    </row>
    <row r="508" spans="1:5">
      <c r="A508" s="174" t="s">
        <v>530</v>
      </c>
      <c r="B508" s="159"/>
      <c r="C508" s="159"/>
      <c r="D508" s="157" t="str">
        <f t="shared" si="7"/>
        <v/>
      </c>
      <c r="E508" s="155"/>
    </row>
    <row r="509" spans="1:5">
      <c r="A509" s="174" t="s">
        <v>531</v>
      </c>
      <c r="B509" s="159"/>
      <c r="C509" s="159"/>
      <c r="D509" s="157" t="str">
        <f t="shared" si="7"/>
        <v/>
      </c>
      <c r="E509" s="155"/>
    </row>
    <row r="510" spans="1:5">
      <c r="A510" s="174" t="s">
        <v>528</v>
      </c>
      <c r="B510" s="159"/>
      <c r="C510" s="159"/>
      <c r="D510" s="157" t="str">
        <f t="shared" si="7"/>
        <v/>
      </c>
      <c r="E510" s="155"/>
    </row>
    <row r="511" spans="1:5">
      <c r="A511" s="174" t="s">
        <v>1219</v>
      </c>
      <c r="B511" s="159"/>
      <c r="C511" s="159"/>
      <c r="D511" s="157" t="str">
        <f t="shared" si="7"/>
        <v/>
      </c>
      <c r="E511" s="155"/>
    </row>
    <row r="512" spans="1:5">
      <c r="A512" s="174" t="s">
        <v>1220</v>
      </c>
      <c r="B512" s="156">
        <f>SUM(B513:B518)</f>
        <v>0</v>
      </c>
      <c r="C512" s="156">
        <f>SUM(C513:C518)</f>
        <v>0</v>
      </c>
      <c r="D512" s="157" t="str">
        <f t="shared" si="7"/>
        <v/>
      </c>
      <c r="E512" s="155"/>
    </row>
    <row r="513" spans="1:5">
      <c r="A513" s="174" t="s">
        <v>161</v>
      </c>
      <c r="B513" s="159"/>
      <c r="C513" s="159"/>
      <c r="D513" s="157" t="str">
        <f t="shared" si="7"/>
        <v/>
      </c>
      <c r="E513" s="155"/>
    </row>
    <row r="514" spans="1:5">
      <c r="A514" s="174" t="s">
        <v>162</v>
      </c>
      <c r="B514" s="159"/>
      <c r="C514" s="159"/>
      <c r="D514" s="157" t="str">
        <f t="shared" si="7"/>
        <v/>
      </c>
      <c r="E514" s="155"/>
    </row>
    <row r="515" spans="1:5">
      <c r="A515" s="174" t="s">
        <v>163</v>
      </c>
      <c r="B515" s="159"/>
      <c r="C515" s="159"/>
      <c r="D515" s="157" t="str">
        <f t="shared" si="7"/>
        <v/>
      </c>
      <c r="E515" s="155"/>
    </row>
    <row r="516" spans="1:5">
      <c r="A516" s="174" t="s">
        <v>526</v>
      </c>
      <c r="B516" s="159"/>
      <c r="C516" s="159"/>
      <c r="D516" s="157" t="str">
        <f t="shared" si="7"/>
        <v/>
      </c>
      <c r="E516" s="155"/>
    </row>
    <row r="517" spans="1:5">
      <c r="A517" s="174" t="s">
        <v>527</v>
      </c>
      <c r="B517" s="159"/>
      <c r="C517" s="159"/>
      <c r="D517" s="157" t="str">
        <f t="shared" ref="D517:D580" si="8">IF(B517=0,"",ROUND(C517/B517*100,1))</f>
        <v/>
      </c>
      <c r="E517" s="155"/>
    </row>
    <row r="518" spans="1:5">
      <c r="A518" s="174" t="s">
        <v>1221</v>
      </c>
      <c r="B518" s="159"/>
      <c r="C518" s="159"/>
      <c r="D518" s="157" t="str">
        <f t="shared" si="8"/>
        <v/>
      </c>
      <c r="E518" s="155"/>
    </row>
    <row r="519" spans="1:5">
      <c r="A519" s="155" t="s">
        <v>533</v>
      </c>
      <c r="B519" s="156">
        <f>SUM(B520:B522)</f>
        <v>0</v>
      </c>
      <c r="C519" s="156">
        <f>SUM(C520:C522)</f>
        <v>0</v>
      </c>
      <c r="D519" s="157" t="str">
        <f t="shared" si="8"/>
        <v/>
      </c>
      <c r="E519" s="155"/>
    </row>
    <row r="520" spans="1:5">
      <c r="A520" s="155" t="s">
        <v>534</v>
      </c>
      <c r="B520" s="159"/>
      <c r="C520" s="159"/>
      <c r="D520" s="157" t="str">
        <f t="shared" si="8"/>
        <v/>
      </c>
      <c r="E520" s="155"/>
    </row>
    <row r="521" spans="1:5">
      <c r="A521" s="155" t="s">
        <v>535</v>
      </c>
      <c r="B521" s="159"/>
      <c r="C521" s="159"/>
      <c r="D521" s="157" t="str">
        <f t="shared" si="8"/>
        <v/>
      </c>
      <c r="E521" s="155"/>
    </row>
    <row r="522" spans="1:5">
      <c r="A522" s="155" t="s">
        <v>536</v>
      </c>
      <c r="B522" s="159"/>
      <c r="C522" s="159"/>
      <c r="D522" s="157" t="str">
        <f t="shared" si="8"/>
        <v/>
      </c>
      <c r="E522" s="155"/>
    </row>
    <row r="523" spans="1:5">
      <c r="A523" s="155" t="s">
        <v>537</v>
      </c>
      <c r="B523" s="156">
        <f>SUM(B524,B538,B546,B548,B557,B561,B571,B579,B586,B593,B602,B607,B610,B613,B616,B619,B622,B626,B631,B639,)</f>
        <v>2934</v>
      </c>
      <c r="C523" s="156">
        <f>SUM(C524,C538,C546,C548,C557,C561,C571,C579,C586,C593,C602,C607,C610,C613,C616,C619,C622,C626,C631,C639,)</f>
        <v>3225</v>
      </c>
      <c r="D523" s="157">
        <f t="shared" si="8"/>
        <v>109.9</v>
      </c>
      <c r="E523" s="155"/>
    </row>
    <row r="524" spans="1:5">
      <c r="A524" s="155" t="s">
        <v>538</v>
      </c>
      <c r="B524" s="156">
        <f>SUM(B525:B537)</f>
        <v>257</v>
      </c>
      <c r="C524" s="156">
        <f>SUM(C525:C537)</f>
        <v>297</v>
      </c>
      <c r="D524" s="157">
        <f t="shared" si="8"/>
        <v>115.6</v>
      </c>
      <c r="E524" s="155"/>
    </row>
    <row r="525" spans="1:5">
      <c r="A525" s="155" t="s">
        <v>161</v>
      </c>
      <c r="B525" s="159">
        <v>171</v>
      </c>
      <c r="C525" s="159">
        <v>200</v>
      </c>
      <c r="D525" s="157">
        <f t="shared" si="8"/>
        <v>117</v>
      </c>
      <c r="E525" s="155"/>
    </row>
    <row r="526" spans="1:5">
      <c r="A526" s="155" t="s">
        <v>162</v>
      </c>
      <c r="B526" s="159"/>
      <c r="C526" s="159"/>
      <c r="D526" s="157" t="str">
        <f t="shared" si="8"/>
        <v/>
      </c>
      <c r="E526" s="155"/>
    </row>
    <row r="527" spans="1:5">
      <c r="A527" s="155" t="s">
        <v>163</v>
      </c>
      <c r="B527" s="159"/>
      <c r="C527" s="159"/>
      <c r="D527" s="157" t="str">
        <f t="shared" si="8"/>
        <v/>
      </c>
      <c r="E527" s="155"/>
    </row>
    <row r="528" spans="1:5">
      <c r="A528" s="155" t="s">
        <v>539</v>
      </c>
      <c r="B528" s="159"/>
      <c r="C528" s="159"/>
      <c r="D528" s="157" t="str">
        <f t="shared" si="8"/>
        <v/>
      </c>
      <c r="E528" s="155"/>
    </row>
    <row r="529" spans="1:5">
      <c r="A529" s="155" t="s">
        <v>540</v>
      </c>
      <c r="B529" s="159">
        <v>86</v>
      </c>
      <c r="C529" s="159">
        <v>97</v>
      </c>
      <c r="D529" s="157">
        <f t="shared" si="8"/>
        <v>112.8</v>
      </c>
      <c r="E529" s="155"/>
    </row>
    <row r="530" spans="1:5">
      <c r="A530" s="155" t="s">
        <v>541</v>
      </c>
      <c r="B530" s="159"/>
      <c r="C530" s="159"/>
      <c r="D530" s="157" t="str">
        <f t="shared" si="8"/>
        <v/>
      </c>
      <c r="E530" s="155"/>
    </row>
    <row r="531" spans="1:5">
      <c r="A531" s="155" t="s">
        <v>542</v>
      </c>
      <c r="B531" s="159"/>
      <c r="C531" s="159"/>
      <c r="D531" s="157" t="str">
        <f t="shared" si="8"/>
        <v/>
      </c>
      <c r="E531" s="155"/>
    </row>
    <row r="532" spans="1:5">
      <c r="A532" s="155" t="s">
        <v>204</v>
      </c>
      <c r="B532" s="159"/>
      <c r="C532" s="159"/>
      <c r="D532" s="157" t="str">
        <f t="shared" si="8"/>
        <v/>
      </c>
      <c r="E532" s="155"/>
    </row>
    <row r="533" spans="1:5">
      <c r="A533" s="155" t="s">
        <v>543</v>
      </c>
      <c r="B533" s="159"/>
      <c r="C533" s="159"/>
      <c r="D533" s="157" t="str">
        <f t="shared" si="8"/>
        <v/>
      </c>
      <c r="E533" s="155"/>
    </row>
    <row r="534" spans="1:5">
      <c r="A534" s="155" t="s">
        <v>544</v>
      </c>
      <c r="B534" s="159"/>
      <c r="C534" s="159"/>
      <c r="D534" s="157" t="str">
        <f t="shared" si="8"/>
        <v/>
      </c>
      <c r="E534" s="155"/>
    </row>
    <row r="535" spans="1:5">
      <c r="A535" s="155" t="s">
        <v>545</v>
      </c>
      <c r="B535" s="159"/>
      <c r="C535" s="159"/>
      <c r="D535" s="157" t="str">
        <f t="shared" si="8"/>
        <v/>
      </c>
      <c r="E535" s="155"/>
    </row>
    <row r="536" spans="1:5">
      <c r="A536" s="155" t="s">
        <v>546</v>
      </c>
      <c r="B536" s="159"/>
      <c r="C536" s="159"/>
      <c r="D536" s="157" t="str">
        <f t="shared" si="8"/>
        <v/>
      </c>
      <c r="E536" s="155"/>
    </row>
    <row r="537" spans="1:5">
      <c r="A537" s="155" t="s">
        <v>547</v>
      </c>
      <c r="B537" s="159"/>
      <c r="C537" s="159"/>
      <c r="D537" s="157" t="str">
        <f t="shared" si="8"/>
        <v/>
      </c>
      <c r="E537" s="155"/>
    </row>
    <row r="538" spans="1:5">
      <c r="A538" s="155" t="s">
        <v>548</v>
      </c>
      <c r="B538" s="156">
        <f>SUM(B539:B545)</f>
        <v>0</v>
      </c>
      <c r="C538" s="156">
        <f>SUM(C539:C545)</f>
        <v>0</v>
      </c>
      <c r="D538" s="157" t="str">
        <f t="shared" si="8"/>
        <v/>
      </c>
      <c r="E538" s="155"/>
    </row>
    <row r="539" spans="1:5">
      <c r="A539" s="155" t="s">
        <v>161</v>
      </c>
      <c r="B539" s="159"/>
      <c r="C539" s="159"/>
      <c r="D539" s="157" t="str">
        <f t="shared" si="8"/>
        <v/>
      </c>
      <c r="E539" s="155"/>
    </row>
    <row r="540" spans="1:5">
      <c r="A540" s="155" t="s">
        <v>162</v>
      </c>
      <c r="B540" s="159"/>
      <c r="C540" s="159"/>
      <c r="D540" s="157" t="str">
        <f t="shared" si="8"/>
        <v/>
      </c>
      <c r="E540" s="155"/>
    </row>
    <row r="541" spans="1:5">
      <c r="A541" s="155" t="s">
        <v>163</v>
      </c>
      <c r="B541" s="159"/>
      <c r="C541" s="159"/>
      <c r="D541" s="157" t="str">
        <f t="shared" si="8"/>
        <v/>
      </c>
      <c r="E541" s="155"/>
    </row>
    <row r="542" spans="1:5">
      <c r="A542" s="155" t="s">
        <v>551</v>
      </c>
      <c r="B542" s="159"/>
      <c r="C542" s="159"/>
      <c r="D542" s="157" t="str">
        <f t="shared" si="8"/>
        <v/>
      </c>
      <c r="E542" s="155"/>
    </row>
    <row r="543" spans="1:5">
      <c r="A543" s="155" t="s">
        <v>552</v>
      </c>
      <c r="B543" s="159"/>
      <c r="C543" s="159"/>
      <c r="D543" s="157" t="str">
        <f t="shared" si="8"/>
        <v/>
      </c>
      <c r="E543" s="155"/>
    </row>
    <row r="544" spans="1:5">
      <c r="A544" s="155" t="s">
        <v>553</v>
      </c>
      <c r="B544" s="159"/>
      <c r="C544" s="159"/>
      <c r="D544" s="157" t="str">
        <f t="shared" si="8"/>
        <v/>
      </c>
      <c r="E544" s="155"/>
    </row>
    <row r="545" spans="1:5">
      <c r="A545" s="155" t="s">
        <v>555</v>
      </c>
      <c r="B545" s="159"/>
      <c r="C545" s="159"/>
      <c r="D545" s="157" t="str">
        <f t="shared" si="8"/>
        <v/>
      </c>
      <c r="E545" s="155"/>
    </row>
    <row r="546" spans="1:5">
      <c r="A546" s="155" t="s">
        <v>556</v>
      </c>
      <c r="B546" s="156">
        <f>SUM(B547)</f>
        <v>0</v>
      </c>
      <c r="C546" s="156">
        <f>SUM(C547)</f>
        <v>0</v>
      </c>
      <c r="D546" s="157" t="str">
        <f t="shared" si="8"/>
        <v/>
      </c>
      <c r="E546" s="155"/>
    </row>
    <row r="547" spans="1:5">
      <c r="A547" s="155" t="s">
        <v>557</v>
      </c>
      <c r="B547" s="159"/>
      <c r="C547" s="159"/>
      <c r="D547" s="157" t="str">
        <f t="shared" si="8"/>
        <v/>
      </c>
      <c r="E547" s="155"/>
    </row>
    <row r="548" spans="1:5">
      <c r="A548" s="155" t="s">
        <v>558</v>
      </c>
      <c r="B548" s="156">
        <f>SUM(B549:B556)</f>
        <v>159</v>
      </c>
      <c r="C548" s="156">
        <f>SUM(C549:C556)</f>
        <v>173</v>
      </c>
      <c r="D548" s="157">
        <f t="shared" si="8"/>
        <v>108.8</v>
      </c>
      <c r="E548" s="155"/>
    </row>
    <row r="549" spans="1:5">
      <c r="A549" s="155" t="s">
        <v>559</v>
      </c>
      <c r="B549" s="159"/>
      <c r="C549" s="159"/>
      <c r="D549" s="157" t="str">
        <f t="shared" si="8"/>
        <v/>
      </c>
      <c r="E549" s="155"/>
    </row>
    <row r="550" spans="1:5">
      <c r="A550" s="155" t="s">
        <v>560</v>
      </c>
      <c r="B550" s="159"/>
      <c r="C550" s="159"/>
      <c r="D550" s="157" t="str">
        <f t="shared" si="8"/>
        <v/>
      </c>
      <c r="E550" s="155"/>
    </row>
    <row r="551" spans="1:5">
      <c r="A551" s="155" t="s">
        <v>561</v>
      </c>
      <c r="B551" s="159"/>
      <c r="C551" s="159"/>
      <c r="D551" s="157" t="str">
        <f t="shared" si="8"/>
        <v/>
      </c>
      <c r="E551" s="155"/>
    </row>
    <row r="552" spans="1:5">
      <c r="A552" s="155" t="s">
        <v>562</v>
      </c>
      <c r="B552" s="159"/>
      <c r="C552" s="159"/>
      <c r="D552" s="157" t="str">
        <f t="shared" si="8"/>
        <v/>
      </c>
      <c r="E552" s="155"/>
    </row>
    <row r="553" spans="1:5">
      <c r="A553" s="155" t="s">
        <v>563</v>
      </c>
      <c r="B553" s="159"/>
      <c r="C553" s="159"/>
      <c r="D553" s="157" t="str">
        <f t="shared" si="8"/>
        <v/>
      </c>
      <c r="E553" s="155"/>
    </row>
    <row r="554" spans="1:5">
      <c r="A554" s="155" t="s">
        <v>564</v>
      </c>
      <c r="B554" s="159">
        <v>100</v>
      </c>
      <c r="C554" s="159">
        <v>105</v>
      </c>
      <c r="D554" s="157">
        <f t="shared" si="8"/>
        <v>105</v>
      </c>
      <c r="E554" s="155"/>
    </row>
    <row r="555" spans="1:5">
      <c r="A555" s="155" t="s">
        <v>565</v>
      </c>
      <c r="B555" s="159">
        <v>59</v>
      </c>
      <c r="C555" s="159">
        <v>68</v>
      </c>
      <c r="D555" s="157">
        <f t="shared" si="8"/>
        <v>115.3</v>
      </c>
      <c r="E555" s="155"/>
    </row>
    <row r="556" spans="1:5">
      <c r="A556" s="155" t="s">
        <v>566</v>
      </c>
      <c r="B556" s="159"/>
      <c r="C556" s="159"/>
      <c r="D556" s="157" t="str">
        <f t="shared" si="8"/>
        <v/>
      </c>
      <c r="E556" s="155"/>
    </row>
    <row r="557" spans="1:5">
      <c r="A557" s="155" t="s">
        <v>567</v>
      </c>
      <c r="B557" s="156">
        <f>SUM(B558:B560)</f>
        <v>0</v>
      </c>
      <c r="C557" s="156">
        <f>SUM(C558:C560)</f>
        <v>0</v>
      </c>
      <c r="D557" s="157" t="str">
        <f t="shared" si="8"/>
        <v/>
      </c>
      <c r="E557" s="155"/>
    </row>
    <row r="558" spans="1:5">
      <c r="A558" s="155" t="s">
        <v>568</v>
      </c>
      <c r="B558" s="159"/>
      <c r="C558" s="159"/>
      <c r="D558" s="157" t="str">
        <f t="shared" si="8"/>
        <v/>
      </c>
      <c r="E558" s="155"/>
    </row>
    <row r="559" spans="1:5">
      <c r="A559" s="155" t="s">
        <v>569</v>
      </c>
      <c r="B559" s="159"/>
      <c r="C559" s="159"/>
      <c r="D559" s="157" t="str">
        <f t="shared" si="8"/>
        <v/>
      </c>
      <c r="E559" s="155"/>
    </row>
    <row r="560" spans="1:5">
      <c r="A560" s="155" t="s">
        <v>570</v>
      </c>
      <c r="B560" s="159"/>
      <c r="C560" s="159"/>
      <c r="D560" s="157" t="str">
        <f t="shared" si="8"/>
        <v/>
      </c>
      <c r="E560" s="155"/>
    </row>
    <row r="561" spans="1:5">
      <c r="A561" s="155" t="s">
        <v>571</v>
      </c>
      <c r="B561" s="156">
        <f>SUM(B562:B570)</f>
        <v>60</v>
      </c>
      <c r="C561" s="156">
        <f>SUM(C562:C570)</f>
        <v>63</v>
      </c>
      <c r="D561" s="157">
        <f t="shared" si="8"/>
        <v>105</v>
      </c>
      <c r="E561" s="155"/>
    </row>
    <row r="562" spans="1:5">
      <c r="A562" s="155" t="s">
        <v>572</v>
      </c>
      <c r="B562" s="159"/>
      <c r="C562" s="159"/>
      <c r="D562" s="157" t="str">
        <f t="shared" si="8"/>
        <v/>
      </c>
      <c r="E562" s="155"/>
    </row>
    <row r="563" spans="1:5">
      <c r="A563" s="155" t="s">
        <v>573</v>
      </c>
      <c r="B563" s="159"/>
      <c r="C563" s="159"/>
      <c r="D563" s="157" t="str">
        <f t="shared" si="8"/>
        <v/>
      </c>
      <c r="E563" s="155"/>
    </row>
    <row r="564" spans="1:5">
      <c r="A564" s="155" t="s">
        <v>574</v>
      </c>
      <c r="B564" s="159"/>
      <c r="C564" s="159"/>
      <c r="D564" s="157" t="str">
        <f t="shared" si="8"/>
        <v/>
      </c>
      <c r="E564" s="155"/>
    </row>
    <row r="565" spans="1:5">
      <c r="A565" s="155" t="s">
        <v>575</v>
      </c>
      <c r="B565" s="159">
        <v>60</v>
      </c>
      <c r="C565" s="159">
        <v>63</v>
      </c>
      <c r="D565" s="157">
        <f t="shared" si="8"/>
        <v>105</v>
      </c>
      <c r="E565" s="155"/>
    </row>
    <row r="566" spans="1:5">
      <c r="A566" s="155" t="s">
        <v>576</v>
      </c>
      <c r="B566" s="159"/>
      <c r="C566" s="159"/>
      <c r="D566" s="157" t="str">
        <f t="shared" si="8"/>
        <v/>
      </c>
      <c r="E566" s="155"/>
    </row>
    <row r="567" spans="1:5">
      <c r="A567" s="155" t="s">
        <v>577</v>
      </c>
      <c r="B567" s="159"/>
      <c r="C567" s="159"/>
      <c r="D567" s="157" t="str">
        <f t="shared" si="8"/>
        <v/>
      </c>
      <c r="E567" s="155"/>
    </row>
    <row r="568" spans="1:5">
      <c r="A568" s="155" t="s">
        <v>578</v>
      </c>
      <c r="B568" s="159"/>
      <c r="C568" s="159"/>
      <c r="D568" s="157" t="str">
        <f t="shared" si="8"/>
        <v/>
      </c>
      <c r="E568" s="155"/>
    </row>
    <row r="569" spans="1:5">
      <c r="A569" s="155" t="s">
        <v>579</v>
      </c>
      <c r="B569" s="159"/>
      <c r="C569" s="159"/>
      <c r="D569" s="157" t="str">
        <f t="shared" si="8"/>
        <v/>
      </c>
      <c r="E569" s="155"/>
    </row>
    <row r="570" spans="1:5">
      <c r="A570" s="155" t="s">
        <v>580</v>
      </c>
      <c r="B570" s="159"/>
      <c r="C570" s="159"/>
      <c r="D570" s="157" t="str">
        <f t="shared" si="8"/>
        <v/>
      </c>
      <c r="E570" s="155"/>
    </row>
    <row r="571" spans="1:5">
      <c r="A571" s="155" t="s">
        <v>581</v>
      </c>
      <c r="B571" s="156">
        <f>SUM(B572:B578)</f>
        <v>1550</v>
      </c>
      <c r="C571" s="156">
        <f>SUM(C572:C578)</f>
        <v>1940</v>
      </c>
      <c r="D571" s="157">
        <f t="shared" si="8"/>
        <v>125.2</v>
      </c>
      <c r="E571" s="155"/>
    </row>
    <row r="572" spans="1:5">
      <c r="A572" s="155" t="s">
        <v>582</v>
      </c>
      <c r="B572" s="159">
        <v>134</v>
      </c>
      <c r="C572" s="159"/>
      <c r="D572" s="157">
        <f t="shared" si="8"/>
        <v>0</v>
      </c>
      <c r="E572" s="155"/>
    </row>
    <row r="573" spans="1:5">
      <c r="A573" s="155" t="s">
        <v>583</v>
      </c>
      <c r="B573" s="159"/>
      <c r="C573" s="159"/>
      <c r="D573" s="157" t="str">
        <f t="shared" si="8"/>
        <v/>
      </c>
      <c r="E573" s="155"/>
    </row>
    <row r="574" spans="1:5">
      <c r="A574" s="155" t="s">
        <v>584</v>
      </c>
      <c r="B574" s="159"/>
      <c r="C574" s="159"/>
      <c r="D574" s="157" t="str">
        <f t="shared" si="8"/>
        <v/>
      </c>
      <c r="E574" s="155"/>
    </row>
    <row r="575" spans="1:5">
      <c r="A575" s="155" t="s">
        <v>585</v>
      </c>
      <c r="B575" s="159"/>
      <c r="C575" s="159"/>
      <c r="D575" s="157" t="str">
        <f t="shared" si="8"/>
        <v/>
      </c>
      <c r="E575" s="155"/>
    </row>
    <row r="576" spans="1:5">
      <c r="A576" s="155" t="s">
        <v>586</v>
      </c>
      <c r="B576" s="159">
        <v>1280</v>
      </c>
      <c r="C576" s="159">
        <v>1807</v>
      </c>
      <c r="D576" s="157">
        <f t="shared" si="8"/>
        <v>141.2</v>
      </c>
      <c r="E576" s="155"/>
    </row>
    <row r="577" spans="1:5">
      <c r="A577" s="155" t="s">
        <v>587</v>
      </c>
      <c r="B577" s="159"/>
      <c r="C577" s="159"/>
      <c r="D577" s="157" t="str">
        <f t="shared" si="8"/>
        <v/>
      </c>
      <c r="E577" s="174"/>
    </row>
    <row r="578" spans="1:5">
      <c r="A578" s="155" t="s">
        <v>588</v>
      </c>
      <c r="B578" s="159">
        <v>136</v>
      </c>
      <c r="C578" s="159">
        <v>133</v>
      </c>
      <c r="D578" s="157">
        <f t="shared" si="8"/>
        <v>97.8</v>
      </c>
      <c r="E578" s="174"/>
    </row>
    <row r="579" spans="1:5">
      <c r="A579" s="155" t="s">
        <v>589</v>
      </c>
      <c r="B579" s="156">
        <f>SUM(B580:B585)</f>
        <v>4</v>
      </c>
      <c r="C579" s="156">
        <f>SUM(C580:C585)</f>
        <v>6</v>
      </c>
      <c r="D579" s="157">
        <f t="shared" si="8"/>
        <v>150</v>
      </c>
      <c r="E579" s="155"/>
    </row>
    <row r="580" spans="1:5">
      <c r="A580" s="155" t="s">
        <v>590</v>
      </c>
      <c r="B580" s="159"/>
      <c r="C580" s="159"/>
      <c r="D580" s="157" t="str">
        <f t="shared" si="8"/>
        <v/>
      </c>
      <c r="E580" s="155"/>
    </row>
    <row r="581" spans="1:5">
      <c r="A581" s="155" t="s">
        <v>591</v>
      </c>
      <c r="B581" s="159">
        <v>4</v>
      </c>
      <c r="C581" s="159">
        <v>4</v>
      </c>
      <c r="D581" s="157">
        <f t="shared" ref="D581:D644" si="9">IF(B581=0,"",ROUND(C581/B581*100,1))</f>
        <v>100</v>
      </c>
      <c r="E581" s="155"/>
    </row>
    <row r="582" spans="1:5">
      <c r="A582" s="155" t="s">
        <v>592</v>
      </c>
      <c r="B582" s="159"/>
      <c r="C582" s="159">
        <v>2</v>
      </c>
      <c r="D582" s="157" t="str">
        <f t="shared" si="9"/>
        <v/>
      </c>
      <c r="E582" s="155"/>
    </row>
    <row r="583" spans="1:5">
      <c r="A583" s="155" t="s">
        <v>593</v>
      </c>
      <c r="B583" s="159"/>
      <c r="C583" s="159"/>
      <c r="D583" s="157" t="str">
        <f t="shared" si="9"/>
        <v/>
      </c>
      <c r="E583" s="155"/>
    </row>
    <row r="584" spans="1:5">
      <c r="A584" s="174" t="s">
        <v>226</v>
      </c>
      <c r="B584" s="159"/>
      <c r="C584" s="159"/>
      <c r="D584" s="157" t="str">
        <f t="shared" si="9"/>
        <v/>
      </c>
      <c r="E584" s="174"/>
    </row>
    <row r="585" spans="1:5">
      <c r="A585" s="155" t="s">
        <v>594</v>
      </c>
      <c r="B585" s="159"/>
      <c r="C585" s="159"/>
      <c r="D585" s="157" t="str">
        <f t="shared" si="9"/>
        <v/>
      </c>
      <c r="E585" s="174"/>
    </row>
    <row r="586" spans="1:5">
      <c r="A586" s="155" t="s">
        <v>595</v>
      </c>
      <c r="B586" s="156">
        <f>SUM(B587:B592)</f>
        <v>65</v>
      </c>
      <c r="C586" s="156">
        <f>SUM(C587:C592)</f>
        <v>70</v>
      </c>
      <c r="D586" s="157">
        <f t="shared" si="9"/>
        <v>107.7</v>
      </c>
      <c r="E586" s="174"/>
    </row>
    <row r="587" spans="1:5">
      <c r="A587" s="155" t="s">
        <v>596</v>
      </c>
      <c r="B587" s="159"/>
      <c r="C587" s="159"/>
      <c r="D587" s="157" t="str">
        <f t="shared" si="9"/>
        <v/>
      </c>
      <c r="E587" s="155"/>
    </row>
    <row r="588" spans="1:5">
      <c r="A588" s="155" t="s">
        <v>597</v>
      </c>
      <c r="B588" s="159">
        <v>65</v>
      </c>
      <c r="C588" s="159">
        <v>70</v>
      </c>
      <c r="D588" s="157">
        <f t="shared" si="9"/>
        <v>107.7</v>
      </c>
      <c r="E588" s="155"/>
    </row>
    <row r="589" spans="1:5">
      <c r="A589" s="155" t="s">
        <v>598</v>
      </c>
      <c r="B589" s="159"/>
      <c r="C589" s="159"/>
      <c r="D589" s="157" t="str">
        <f t="shared" si="9"/>
        <v/>
      </c>
      <c r="E589" s="155"/>
    </row>
    <row r="590" spans="1:5">
      <c r="A590" s="155" t="s">
        <v>599</v>
      </c>
      <c r="B590" s="159"/>
      <c r="C590" s="159"/>
      <c r="D590" s="157" t="str">
        <f t="shared" si="9"/>
        <v/>
      </c>
      <c r="E590" s="155"/>
    </row>
    <row r="591" spans="1:5">
      <c r="A591" s="155" t="s">
        <v>600</v>
      </c>
      <c r="B591" s="159"/>
      <c r="C591" s="159"/>
      <c r="D591" s="157" t="str">
        <f t="shared" si="9"/>
        <v/>
      </c>
      <c r="E591" s="155"/>
    </row>
    <row r="592" spans="1:5">
      <c r="A592" s="155" t="s">
        <v>601</v>
      </c>
      <c r="B592" s="159"/>
      <c r="C592" s="159"/>
      <c r="D592" s="157" t="str">
        <f t="shared" si="9"/>
        <v/>
      </c>
      <c r="E592" s="155"/>
    </row>
    <row r="593" spans="1:5">
      <c r="A593" s="155" t="s">
        <v>602</v>
      </c>
      <c r="B593" s="156">
        <f>SUM(B594:B601)</f>
        <v>68</v>
      </c>
      <c r="C593" s="156">
        <f>SUM(C594:C601)</f>
        <v>81</v>
      </c>
      <c r="D593" s="157">
        <f t="shared" si="9"/>
        <v>119.1</v>
      </c>
      <c r="E593" s="155"/>
    </row>
    <row r="594" spans="1:5">
      <c r="A594" s="155" t="s">
        <v>161</v>
      </c>
      <c r="B594" s="159"/>
      <c r="C594" s="159"/>
      <c r="D594" s="157" t="str">
        <f t="shared" si="9"/>
        <v/>
      </c>
      <c r="E594" s="155"/>
    </row>
    <row r="595" spans="1:5">
      <c r="A595" s="155" t="s">
        <v>162</v>
      </c>
      <c r="B595" s="159"/>
      <c r="C595" s="159"/>
      <c r="D595" s="157" t="str">
        <f t="shared" si="9"/>
        <v/>
      </c>
      <c r="E595" s="155"/>
    </row>
    <row r="596" spans="1:5">
      <c r="A596" s="155" t="s">
        <v>163</v>
      </c>
      <c r="B596" s="159"/>
      <c r="C596" s="159"/>
      <c r="D596" s="157" t="str">
        <f t="shared" si="9"/>
        <v/>
      </c>
      <c r="E596" s="155"/>
    </row>
    <row r="597" spans="1:5">
      <c r="A597" s="155" t="s">
        <v>603</v>
      </c>
      <c r="B597" s="159">
        <v>55</v>
      </c>
      <c r="C597" s="159">
        <v>60</v>
      </c>
      <c r="D597" s="157">
        <f t="shared" si="9"/>
        <v>109.1</v>
      </c>
      <c r="E597" s="155"/>
    </row>
    <row r="598" spans="1:5">
      <c r="A598" s="155" t="s">
        <v>604</v>
      </c>
      <c r="B598" s="159"/>
      <c r="C598" s="159"/>
      <c r="D598" s="157" t="str">
        <f t="shared" si="9"/>
        <v/>
      </c>
      <c r="E598" s="155"/>
    </row>
    <row r="599" spans="1:5">
      <c r="A599" s="155" t="s">
        <v>605</v>
      </c>
      <c r="B599" s="159"/>
      <c r="C599" s="159"/>
      <c r="D599" s="157" t="str">
        <f t="shared" si="9"/>
        <v/>
      </c>
      <c r="E599" s="155"/>
    </row>
    <row r="600" spans="1:5">
      <c r="A600" s="155" t="s">
        <v>606</v>
      </c>
      <c r="B600" s="159">
        <v>12</v>
      </c>
      <c r="C600" s="159">
        <v>21</v>
      </c>
      <c r="D600" s="157">
        <f t="shared" si="9"/>
        <v>175</v>
      </c>
      <c r="E600" s="155"/>
    </row>
    <row r="601" spans="1:5">
      <c r="A601" s="155" t="s">
        <v>607</v>
      </c>
      <c r="B601" s="159">
        <v>1</v>
      </c>
      <c r="C601" s="159"/>
      <c r="D601" s="157">
        <f t="shared" si="9"/>
        <v>0</v>
      </c>
      <c r="E601" s="155"/>
    </row>
    <row r="602" spans="1:5">
      <c r="A602" s="155" t="s">
        <v>613</v>
      </c>
      <c r="B602" s="156">
        <f>SUM(B603:B606)</f>
        <v>0</v>
      </c>
      <c r="C602" s="156">
        <f>SUM(C603:C606)</f>
        <v>0</v>
      </c>
      <c r="D602" s="157" t="str">
        <f t="shared" si="9"/>
        <v/>
      </c>
      <c r="E602" s="155"/>
    </row>
    <row r="603" spans="1:5">
      <c r="A603" s="155" t="s">
        <v>161</v>
      </c>
      <c r="B603" s="159"/>
      <c r="C603" s="159"/>
      <c r="D603" s="157" t="str">
        <f t="shared" si="9"/>
        <v/>
      </c>
      <c r="E603" s="155"/>
    </row>
    <row r="604" spans="1:5">
      <c r="A604" s="155" t="s">
        <v>162</v>
      </c>
      <c r="B604" s="159"/>
      <c r="C604" s="159"/>
      <c r="D604" s="157" t="str">
        <f t="shared" si="9"/>
        <v/>
      </c>
      <c r="E604" s="155"/>
    </row>
    <row r="605" spans="1:5">
      <c r="A605" s="155" t="s">
        <v>163</v>
      </c>
      <c r="B605" s="159"/>
      <c r="C605" s="159"/>
      <c r="D605" s="157" t="str">
        <f t="shared" si="9"/>
        <v/>
      </c>
      <c r="E605" s="155"/>
    </row>
    <row r="606" spans="1:5">
      <c r="A606" s="155" t="s">
        <v>614</v>
      </c>
      <c r="B606" s="159"/>
      <c r="C606" s="159"/>
      <c r="D606" s="157" t="str">
        <f t="shared" si="9"/>
        <v/>
      </c>
      <c r="E606" s="155"/>
    </row>
    <row r="607" spans="1:5">
      <c r="A607" s="155" t="s">
        <v>615</v>
      </c>
      <c r="B607" s="156">
        <f>SUM(B608:B609)</f>
        <v>0</v>
      </c>
      <c r="C607" s="156">
        <f>SUM(C608:C609)</f>
        <v>0</v>
      </c>
      <c r="D607" s="157" t="str">
        <f t="shared" si="9"/>
        <v/>
      </c>
      <c r="E607" s="155"/>
    </row>
    <row r="608" spans="1:5">
      <c r="A608" s="155" t="s">
        <v>616</v>
      </c>
      <c r="B608" s="159"/>
      <c r="C608" s="159"/>
      <c r="D608" s="157" t="str">
        <f t="shared" si="9"/>
        <v/>
      </c>
      <c r="E608" s="155"/>
    </row>
    <row r="609" spans="1:5">
      <c r="A609" s="155" t="s">
        <v>617</v>
      </c>
      <c r="B609" s="159"/>
      <c r="C609" s="159"/>
      <c r="D609" s="157" t="str">
        <f t="shared" si="9"/>
        <v/>
      </c>
      <c r="E609" s="155"/>
    </row>
    <row r="610" spans="1:5">
      <c r="A610" s="155" t="s">
        <v>618</v>
      </c>
      <c r="B610" s="156">
        <f>SUM(B611:B612)</f>
        <v>0</v>
      </c>
      <c r="C610" s="156">
        <f>SUM(C611:C612)</f>
        <v>0</v>
      </c>
      <c r="D610" s="157" t="str">
        <f t="shared" si="9"/>
        <v/>
      </c>
      <c r="E610" s="155"/>
    </row>
    <row r="611" spans="1:5">
      <c r="A611" s="155" t="s">
        <v>619</v>
      </c>
      <c r="B611" s="159"/>
      <c r="C611" s="159"/>
      <c r="D611" s="157" t="str">
        <f t="shared" si="9"/>
        <v/>
      </c>
      <c r="E611" s="155"/>
    </row>
    <row r="612" spans="1:5">
      <c r="A612" s="155" t="s">
        <v>620</v>
      </c>
      <c r="B612" s="159"/>
      <c r="C612" s="159"/>
      <c r="D612" s="157" t="str">
        <f t="shared" si="9"/>
        <v/>
      </c>
      <c r="E612" s="155"/>
    </row>
    <row r="613" spans="1:5">
      <c r="A613" s="155" t="s">
        <v>621</v>
      </c>
      <c r="B613" s="156">
        <f>SUM(B614:B615)</f>
        <v>0</v>
      </c>
      <c r="C613" s="156">
        <f>SUM(C614:C615)</f>
        <v>0</v>
      </c>
      <c r="D613" s="157" t="str">
        <f t="shared" si="9"/>
        <v/>
      </c>
      <c r="E613" s="155"/>
    </row>
    <row r="614" spans="1:5">
      <c r="A614" s="155" t="s">
        <v>622</v>
      </c>
      <c r="B614" s="159"/>
      <c r="C614" s="159"/>
      <c r="D614" s="157" t="str">
        <f t="shared" si="9"/>
        <v/>
      </c>
      <c r="E614" s="155"/>
    </row>
    <row r="615" spans="1:5">
      <c r="A615" s="155" t="s">
        <v>623</v>
      </c>
      <c r="B615" s="159"/>
      <c r="C615" s="159"/>
      <c r="D615" s="157" t="str">
        <f t="shared" si="9"/>
        <v/>
      </c>
      <c r="E615" s="155"/>
    </row>
    <row r="616" spans="1:5">
      <c r="A616" s="155" t="s">
        <v>624</v>
      </c>
      <c r="B616" s="156">
        <f>SUM(B617:B618)</f>
        <v>0</v>
      </c>
      <c r="C616" s="156">
        <f>SUM(C617:C618)</f>
        <v>0</v>
      </c>
      <c r="D616" s="157" t="str">
        <f t="shared" si="9"/>
        <v/>
      </c>
      <c r="E616" s="155"/>
    </row>
    <row r="617" spans="1:5">
      <c r="A617" s="155" t="s">
        <v>1222</v>
      </c>
      <c r="B617" s="159"/>
      <c r="C617" s="159"/>
      <c r="D617" s="157" t="str">
        <f t="shared" si="9"/>
        <v/>
      </c>
      <c r="E617" s="155"/>
    </row>
    <row r="618" spans="1:5">
      <c r="A618" s="155" t="s">
        <v>626</v>
      </c>
      <c r="B618" s="159"/>
      <c r="C618" s="159"/>
      <c r="D618" s="157" t="str">
        <f t="shared" si="9"/>
        <v/>
      </c>
      <c r="E618" s="155"/>
    </row>
    <row r="619" spans="1:5">
      <c r="A619" s="155" t="s">
        <v>627</v>
      </c>
      <c r="B619" s="156">
        <f>SUM(B620:B621)</f>
        <v>198</v>
      </c>
      <c r="C619" s="156">
        <f>SUM(C620:C621)</f>
        <v>208</v>
      </c>
      <c r="D619" s="157">
        <f t="shared" si="9"/>
        <v>105.1</v>
      </c>
      <c r="E619" s="155"/>
    </row>
    <row r="620" spans="1:5">
      <c r="A620" s="155" t="s">
        <v>628</v>
      </c>
      <c r="B620" s="159"/>
      <c r="C620" s="159"/>
      <c r="D620" s="157" t="str">
        <f t="shared" si="9"/>
        <v/>
      </c>
      <c r="E620" s="155"/>
    </row>
    <row r="621" spans="1:5">
      <c r="A621" s="155" t="s">
        <v>629</v>
      </c>
      <c r="B621" s="159">
        <v>198</v>
      </c>
      <c r="C621" s="159">
        <v>208</v>
      </c>
      <c r="D621" s="157">
        <f t="shared" si="9"/>
        <v>105.1</v>
      </c>
      <c r="E621" s="155"/>
    </row>
    <row r="622" spans="1:5">
      <c r="A622" s="155" t="s">
        <v>630</v>
      </c>
      <c r="B622" s="156">
        <f>SUM(B623:B625)</f>
        <v>573</v>
      </c>
      <c r="C622" s="156">
        <f>SUM(C623:C625)</f>
        <v>387</v>
      </c>
      <c r="D622" s="157">
        <f t="shared" si="9"/>
        <v>67.5</v>
      </c>
      <c r="E622" s="155"/>
    </row>
    <row r="623" spans="1:5">
      <c r="A623" s="155" t="s">
        <v>631</v>
      </c>
      <c r="B623" s="159"/>
      <c r="C623" s="159"/>
      <c r="D623" s="157" t="str">
        <f t="shared" si="9"/>
        <v/>
      </c>
      <c r="E623" s="155"/>
    </row>
    <row r="624" spans="1:5">
      <c r="A624" s="155" t="s">
        <v>632</v>
      </c>
      <c r="B624" s="159">
        <v>573</v>
      </c>
      <c r="C624" s="159">
        <v>387</v>
      </c>
      <c r="D624" s="157">
        <f t="shared" si="9"/>
        <v>67.5</v>
      </c>
      <c r="E624" s="155"/>
    </row>
    <row r="625" spans="1:5">
      <c r="A625" s="155" t="s">
        <v>633</v>
      </c>
      <c r="B625" s="159"/>
      <c r="C625" s="159"/>
      <c r="D625" s="157" t="str">
        <f t="shared" si="9"/>
        <v/>
      </c>
      <c r="E625" s="155"/>
    </row>
    <row r="626" spans="1:5">
      <c r="A626" s="155" t="s">
        <v>634</v>
      </c>
      <c r="B626" s="156">
        <f>SUM(B627:B630)</f>
        <v>0</v>
      </c>
      <c r="C626" s="156">
        <f>SUM(C627:C630)</f>
        <v>0</v>
      </c>
      <c r="D626" s="157" t="str">
        <f t="shared" si="9"/>
        <v/>
      </c>
      <c r="E626" s="155"/>
    </row>
    <row r="627" spans="1:5">
      <c r="A627" s="155" t="s">
        <v>635</v>
      </c>
      <c r="B627" s="159"/>
      <c r="C627" s="159"/>
      <c r="D627" s="157" t="str">
        <f t="shared" si="9"/>
        <v/>
      </c>
      <c r="E627" s="155"/>
    </row>
    <row r="628" spans="1:5">
      <c r="A628" s="155" t="s">
        <v>636</v>
      </c>
      <c r="B628" s="159"/>
      <c r="C628" s="159"/>
      <c r="D628" s="157" t="str">
        <f t="shared" si="9"/>
        <v/>
      </c>
      <c r="E628" s="155"/>
    </row>
    <row r="629" spans="1:5">
      <c r="A629" s="155" t="s">
        <v>637</v>
      </c>
      <c r="B629" s="159"/>
      <c r="C629" s="159"/>
      <c r="D629" s="157" t="str">
        <f t="shared" si="9"/>
        <v/>
      </c>
      <c r="E629" s="155"/>
    </row>
    <row r="630" spans="1:5">
      <c r="A630" s="155" t="s">
        <v>638</v>
      </c>
      <c r="B630" s="159"/>
      <c r="C630" s="159"/>
      <c r="D630" s="157" t="str">
        <f t="shared" si="9"/>
        <v/>
      </c>
      <c r="E630" s="174"/>
    </row>
    <row r="631" spans="1:5">
      <c r="A631" s="175" t="s">
        <v>1223</v>
      </c>
      <c r="B631" s="156">
        <f>SUM(B632:B638)</f>
        <v>0</v>
      </c>
      <c r="C631" s="156">
        <f>SUM(C632:C638)</f>
        <v>0</v>
      </c>
      <c r="D631" s="157" t="str">
        <f t="shared" si="9"/>
        <v/>
      </c>
      <c r="E631" s="155"/>
    </row>
    <row r="632" spans="1:5">
      <c r="A632" s="174" t="s">
        <v>161</v>
      </c>
      <c r="B632" s="159"/>
      <c r="C632" s="159"/>
      <c r="D632" s="157" t="str">
        <f t="shared" si="9"/>
        <v/>
      </c>
      <c r="E632" s="155"/>
    </row>
    <row r="633" spans="1:5">
      <c r="A633" s="174" t="s">
        <v>162</v>
      </c>
      <c r="B633" s="159"/>
      <c r="C633" s="159"/>
      <c r="D633" s="157" t="str">
        <f t="shared" si="9"/>
        <v/>
      </c>
      <c r="E633" s="155"/>
    </row>
    <row r="634" spans="1:5">
      <c r="A634" s="174" t="s">
        <v>163</v>
      </c>
      <c r="B634" s="159"/>
      <c r="C634" s="159"/>
      <c r="D634" s="157" t="str">
        <f t="shared" si="9"/>
        <v/>
      </c>
      <c r="E634" s="155"/>
    </row>
    <row r="635" spans="1:5">
      <c r="A635" s="174" t="s">
        <v>549</v>
      </c>
      <c r="B635" s="159"/>
      <c r="C635" s="159"/>
      <c r="D635" s="157" t="str">
        <f t="shared" si="9"/>
        <v/>
      </c>
      <c r="E635" s="155"/>
    </row>
    <row r="636" spans="1:5">
      <c r="A636" s="174" t="s">
        <v>554</v>
      </c>
      <c r="B636" s="159"/>
      <c r="C636" s="159"/>
      <c r="D636" s="157" t="str">
        <f t="shared" si="9"/>
        <v/>
      </c>
      <c r="E636" s="155"/>
    </row>
    <row r="637" spans="1:5">
      <c r="A637" s="174" t="s">
        <v>170</v>
      </c>
      <c r="B637" s="159"/>
      <c r="C637" s="159"/>
      <c r="D637" s="157" t="str">
        <f t="shared" si="9"/>
        <v/>
      </c>
      <c r="E637" s="155"/>
    </row>
    <row r="638" spans="1:5">
      <c r="A638" s="174" t="s">
        <v>1224</v>
      </c>
      <c r="B638" s="159"/>
      <c r="C638" s="159"/>
      <c r="D638" s="157" t="str">
        <f t="shared" si="9"/>
        <v/>
      </c>
      <c r="E638" s="155"/>
    </row>
    <row r="639" spans="1:5">
      <c r="A639" s="155" t="s">
        <v>639</v>
      </c>
      <c r="B639" s="159"/>
      <c r="C639" s="159"/>
      <c r="D639" s="157" t="str">
        <f t="shared" si="9"/>
        <v/>
      </c>
      <c r="E639" s="155"/>
    </row>
    <row r="640" spans="1:5">
      <c r="A640" s="155" t="s">
        <v>1225</v>
      </c>
      <c r="B640" s="156">
        <f>SUM(B641,B646,B659,B663,B675,B678,B682,B687,B691,B695,B698,B707,B709,)</f>
        <v>1452</v>
      </c>
      <c r="C640" s="156">
        <f>SUM(C641,C646,C659,C663,C675,C678,C682,C687,C691,C695,C698,C707,C709,)</f>
        <v>1406</v>
      </c>
      <c r="D640" s="157">
        <f t="shared" si="9"/>
        <v>96.8</v>
      </c>
      <c r="E640" s="155"/>
    </row>
    <row r="641" spans="1:5">
      <c r="A641" s="155" t="s">
        <v>1226</v>
      </c>
      <c r="B641" s="156">
        <f>SUM(B642:B645)</f>
        <v>227</v>
      </c>
      <c r="C641" s="156">
        <f>SUM(C642:C645)</f>
        <v>0</v>
      </c>
      <c r="D641" s="157">
        <f t="shared" si="9"/>
        <v>0</v>
      </c>
      <c r="E641" s="155"/>
    </row>
    <row r="642" spans="1:5">
      <c r="A642" s="155" t="s">
        <v>161</v>
      </c>
      <c r="B642" s="159">
        <v>227</v>
      </c>
      <c r="C642" s="159"/>
      <c r="D642" s="157">
        <f t="shared" si="9"/>
        <v>0</v>
      </c>
      <c r="E642" s="155"/>
    </row>
    <row r="643" spans="1:5">
      <c r="A643" s="155" t="s">
        <v>162</v>
      </c>
      <c r="B643" s="159"/>
      <c r="C643" s="159"/>
      <c r="D643" s="157" t="str">
        <f t="shared" si="9"/>
        <v/>
      </c>
      <c r="E643" s="155"/>
    </row>
    <row r="644" spans="1:5">
      <c r="A644" s="155" t="s">
        <v>163</v>
      </c>
      <c r="B644" s="159"/>
      <c r="C644" s="159"/>
      <c r="D644" s="157" t="str">
        <f t="shared" si="9"/>
        <v/>
      </c>
      <c r="E644" s="155"/>
    </row>
    <row r="645" spans="1:5">
      <c r="A645" s="155" t="s">
        <v>1227</v>
      </c>
      <c r="B645" s="159"/>
      <c r="C645" s="159"/>
      <c r="D645" s="157" t="str">
        <f t="shared" ref="D645:D708" si="10">IF(B645=0,"",ROUND(C645/B645*100,1))</f>
        <v/>
      </c>
      <c r="E645" s="155"/>
    </row>
    <row r="646" spans="1:5">
      <c r="A646" s="155" t="s">
        <v>643</v>
      </c>
      <c r="B646" s="156">
        <f>SUM(B647:B658)</f>
        <v>0</v>
      </c>
      <c r="C646" s="156">
        <f>SUM(C647:C658)</f>
        <v>0</v>
      </c>
      <c r="D646" s="157" t="str">
        <f t="shared" si="10"/>
        <v/>
      </c>
      <c r="E646" s="155"/>
    </row>
    <row r="647" spans="1:5">
      <c r="A647" s="155" t="s">
        <v>644</v>
      </c>
      <c r="B647" s="159"/>
      <c r="C647" s="159"/>
      <c r="D647" s="157" t="str">
        <f t="shared" si="10"/>
        <v/>
      </c>
      <c r="E647" s="155"/>
    </row>
    <row r="648" spans="1:5">
      <c r="A648" s="155" t="s">
        <v>645</v>
      </c>
      <c r="B648" s="159"/>
      <c r="C648" s="159"/>
      <c r="D648" s="157" t="str">
        <f t="shared" si="10"/>
        <v/>
      </c>
      <c r="E648" s="174"/>
    </row>
    <row r="649" spans="1:5">
      <c r="A649" s="155" t="s">
        <v>646</v>
      </c>
      <c r="B649" s="159"/>
      <c r="C649" s="159"/>
      <c r="D649" s="157" t="str">
        <f t="shared" si="10"/>
        <v/>
      </c>
      <c r="E649" s="174"/>
    </row>
    <row r="650" spans="1:5">
      <c r="A650" s="155" t="s">
        <v>647</v>
      </c>
      <c r="B650" s="159"/>
      <c r="C650" s="159"/>
      <c r="D650" s="157" t="str">
        <f t="shared" si="10"/>
        <v/>
      </c>
      <c r="E650" s="174"/>
    </row>
    <row r="651" spans="1:5">
      <c r="A651" s="155" t="s">
        <v>648</v>
      </c>
      <c r="B651" s="159"/>
      <c r="C651" s="159"/>
      <c r="D651" s="157" t="str">
        <f t="shared" si="10"/>
        <v/>
      </c>
      <c r="E651" s="155"/>
    </row>
    <row r="652" spans="1:5">
      <c r="A652" s="155" t="s">
        <v>649</v>
      </c>
      <c r="B652" s="159"/>
      <c r="C652" s="159"/>
      <c r="D652" s="157" t="str">
        <f t="shared" si="10"/>
        <v/>
      </c>
      <c r="E652" s="155"/>
    </row>
    <row r="653" spans="1:5">
      <c r="A653" s="155" t="s">
        <v>650</v>
      </c>
      <c r="B653" s="159"/>
      <c r="C653" s="159"/>
      <c r="D653" s="157" t="str">
        <f t="shared" si="10"/>
        <v/>
      </c>
      <c r="E653" s="155"/>
    </row>
    <row r="654" spans="1:5">
      <c r="A654" s="155" t="s">
        <v>651</v>
      </c>
      <c r="B654" s="159"/>
      <c r="C654" s="159"/>
      <c r="D654" s="157" t="str">
        <f t="shared" si="10"/>
        <v/>
      </c>
      <c r="E654" s="155"/>
    </row>
    <row r="655" spans="1:5">
      <c r="A655" s="155" t="s">
        <v>652</v>
      </c>
      <c r="B655" s="159"/>
      <c r="C655" s="159"/>
      <c r="D655" s="157" t="str">
        <f t="shared" si="10"/>
        <v/>
      </c>
      <c r="E655" s="155"/>
    </row>
    <row r="656" spans="1:5">
      <c r="A656" s="155" t="s">
        <v>653</v>
      </c>
      <c r="B656" s="159"/>
      <c r="C656" s="159"/>
      <c r="D656" s="157" t="str">
        <f t="shared" si="10"/>
        <v/>
      </c>
      <c r="E656" s="155"/>
    </row>
    <row r="657" spans="1:5">
      <c r="A657" s="155" t="s">
        <v>654</v>
      </c>
      <c r="B657" s="159"/>
      <c r="C657" s="159"/>
      <c r="D657" s="157" t="str">
        <f t="shared" si="10"/>
        <v/>
      </c>
      <c r="E657" s="174"/>
    </row>
    <row r="658" spans="1:5">
      <c r="A658" s="155" t="s">
        <v>655</v>
      </c>
      <c r="B658" s="159"/>
      <c r="C658" s="159"/>
      <c r="D658" s="157" t="str">
        <f t="shared" si="10"/>
        <v/>
      </c>
      <c r="E658" s="174"/>
    </row>
    <row r="659" spans="1:5">
      <c r="A659" s="155" t="s">
        <v>656</v>
      </c>
      <c r="B659" s="156">
        <f>SUM(B660:B662)</f>
        <v>88</v>
      </c>
      <c r="C659" s="156">
        <f>SUM(C660:C662)</f>
        <v>47</v>
      </c>
      <c r="D659" s="157">
        <f t="shared" si="10"/>
        <v>53.4</v>
      </c>
      <c r="E659" s="174"/>
    </row>
    <row r="660" spans="1:5">
      <c r="A660" s="155" t="s">
        <v>657</v>
      </c>
      <c r="B660" s="159">
        <v>22</v>
      </c>
      <c r="C660" s="159"/>
      <c r="D660" s="157">
        <f t="shared" si="10"/>
        <v>0</v>
      </c>
      <c r="E660" s="174"/>
    </row>
    <row r="661" spans="1:5">
      <c r="A661" s="155" t="s">
        <v>658</v>
      </c>
      <c r="B661" s="159"/>
      <c r="C661" s="159"/>
      <c r="D661" s="157" t="str">
        <f t="shared" si="10"/>
        <v/>
      </c>
      <c r="E661" s="174"/>
    </row>
    <row r="662" spans="1:5">
      <c r="A662" s="155" t="s">
        <v>659</v>
      </c>
      <c r="B662" s="159">
        <v>66</v>
      </c>
      <c r="C662" s="159">
        <v>47</v>
      </c>
      <c r="D662" s="157">
        <f t="shared" si="10"/>
        <v>71.2</v>
      </c>
      <c r="E662" s="174"/>
    </row>
    <row r="663" spans="1:5">
      <c r="A663" s="155" t="s">
        <v>660</v>
      </c>
      <c r="B663" s="156">
        <f>SUM(B664:B674)</f>
        <v>761</v>
      </c>
      <c r="C663" s="156">
        <f>SUM(C664:C674)</f>
        <v>465</v>
      </c>
      <c r="D663" s="157">
        <f t="shared" si="10"/>
        <v>61.1</v>
      </c>
      <c r="E663" s="174"/>
    </row>
    <row r="664" spans="1:5">
      <c r="A664" s="155" t="s">
        <v>661</v>
      </c>
      <c r="B664" s="159"/>
      <c r="C664" s="159"/>
      <c r="D664" s="157" t="str">
        <f t="shared" si="10"/>
        <v/>
      </c>
      <c r="E664" s="174"/>
    </row>
    <row r="665" spans="1:5">
      <c r="A665" s="155" t="s">
        <v>662</v>
      </c>
      <c r="B665" s="159"/>
      <c r="C665" s="159"/>
      <c r="D665" s="157" t="str">
        <f t="shared" si="10"/>
        <v/>
      </c>
      <c r="E665" s="174"/>
    </row>
    <row r="666" spans="1:5">
      <c r="A666" s="155" t="s">
        <v>663</v>
      </c>
      <c r="B666" s="159"/>
      <c r="C666" s="159"/>
      <c r="D666" s="157" t="str">
        <f t="shared" si="10"/>
        <v/>
      </c>
      <c r="E666" s="155"/>
    </row>
    <row r="667" spans="1:5">
      <c r="A667" s="155" t="s">
        <v>664</v>
      </c>
      <c r="B667" s="159"/>
      <c r="C667" s="159"/>
      <c r="D667" s="157" t="str">
        <f t="shared" si="10"/>
        <v/>
      </c>
      <c r="E667" s="155"/>
    </row>
    <row r="668" spans="1:5">
      <c r="A668" s="155" t="s">
        <v>665</v>
      </c>
      <c r="B668" s="159"/>
      <c r="C668" s="159"/>
      <c r="D668" s="157" t="str">
        <f t="shared" si="10"/>
        <v/>
      </c>
      <c r="E668" s="155"/>
    </row>
    <row r="669" spans="1:5">
      <c r="A669" s="155" t="s">
        <v>666</v>
      </c>
      <c r="B669" s="159"/>
      <c r="C669" s="159"/>
      <c r="D669" s="157" t="str">
        <f t="shared" si="10"/>
        <v/>
      </c>
      <c r="E669" s="155"/>
    </row>
    <row r="670" spans="1:5">
      <c r="A670" s="155" t="s">
        <v>667</v>
      </c>
      <c r="B670" s="159"/>
      <c r="C670" s="159"/>
      <c r="D670" s="157" t="str">
        <f t="shared" si="10"/>
        <v/>
      </c>
      <c r="E670" s="155"/>
    </row>
    <row r="671" spans="1:5">
      <c r="A671" s="155" t="s">
        <v>668</v>
      </c>
      <c r="B671" s="159">
        <v>746</v>
      </c>
      <c r="C671" s="159">
        <v>411</v>
      </c>
      <c r="D671" s="157">
        <f t="shared" si="10"/>
        <v>55.1</v>
      </c>
      <c r="E671" s="155"/>
    </row>
    <row r="672" spans="1:5">
      <c r="A672" s="155" t="s">
        <v>669</v>
      </c>
      <c r="B672" s="159"/>
      <c r="C672" s="159"/>
      <c r="D672" s="157" t="str">
        <f t="shared" si="10"/>
        <v/>
      </c>
      <c r="E672" s="155"/>
    </row>
    <row r="673" spans="1:5">
      <c r="A673" s="155" t="s">
        <v>670</v>
      </c>
      <c r="B673" s="159">
        <v>15</v>
      </c>
      <c r="C673" s="159">
        <v>54</v>
      </c>
      <c r="D673" s="157">
        <f t="shared" si="10"/>
        <v>360</v>
      </c>
      <c r="E673" s="155"/>
    </row>
    <row r="674" spans="1:5">
      <c r="A674" s="155" t="s">
        <v>671</v>
      </c>
      <c r="B674" s="159"/>
      <c r="C674" s="159"/>
      <c r="D674" s="157" t="str">
        <f t="shared" si="10"/>
        <v/>
      </c>
      <c r="E674" s="155"/>
    </row>
    <row r="675" spans="1:5">
      <c r="A675" s="155" t="s">
        <v>672</v>
      </c>
      <c r="B675" s="156">
        <f>SUM(B676:B677)</f>
        <v>0</v>
      </c>
      <c r="C675" s="156">
        <f>SUM(C676:C677)</f>
        <v>0</v>
      </c>
      <c r="D675" s="157" t="str">
        <f t="shared" si="10"/>
        <v/>
      </c>
      <c r="E675" s="155"/>
    </row>
    <row r="676" spans="1:5">
      <c r="A676" s="155" t="s">
        <v>673</v>
      </c>
      <c r="B676" s="159"/>
      <c r="C676" s="159"/>
      <c r="D676" s="157" t="str">
        <f t="shared" si="10"/>
        <v/>
      </c>
      <c r="E676" s="155"/>
    </row>
    <row r="677" spans="1:5">
      <c r="A677" s="155" t="s">
        <v>674</v>
      </c>
      <c r="B677" s="159"/>
      <c r="C677" s="159"/>
      <c r="D677" s="157" t="str">
        <f t="shared" si="10"/>
        <v/>
      </c>
      <c r="E677" s="155"/>
    </row>
    <row r="678" spans="1:5">
      <c r="A678" s="155" t="s">
        <v>675</v>
      </c>
      <c r="B678" s="156">
        <f>SUM(B679:B681)</f>
        <v>55</v>
      </c>
      <c r="C678" s="156">
        <f>SUM(C679:C681)</f>
        <v>440</v>
      </c>
      <c r="D678" s="157">
        <f t="shared" si="10"/>
        <v>800</v>
      </c>
      <c r="E678" s="155"/>
    </row>
    <row r="679" spans="1:5">
      <c r="A679" s="155" t="s">
        <v>676</v>
      </c>
      <c r="B679" s="159"/>
      <c r="C679" s="159"/>
      <c r="D679" s="157" t="str">
        <f t="shared" si="10"/>
        <v/>
      </c>
      <c r="E679" s="155"/>
    </row>
    <row r="680" spans="1:5">
      <c r="A680" s="155" t="s">
        <v>677</v>
      </c>
      <c r="B680" s="159">
        <v>55</v>
      </c>
      <c r="C680" s="159">
        <v>440</v>
      </c>
      <c r="D680" s="157">
        <f t="shared" si="10"/>
        <v>800</v>
      </c>
      <c r="E680" s="155"/>
    </row>
    <row r="681" spans="1:5">
      <c r="A681" s="155" t="s">
        <v>678</v>
      </c>
      <c r="B681" s="159"/>
      <c r="C681" s="159"/>
      <c r="D681" s="157" t="str">
        <f t="shared" si="10"/>
        <v/>
      </c>
      <c r="E681" s="155"/>
    </row>
    <row r="682" spans="1:5">
      <c r="A682" s="155" t="s">
        <v>685</v>
      </c>
      <c r="B682" s="156">
        <f>SUM(B683:B686)</f>
        <v>0</v>
      </c>
      <c r="C682" s="156">
        <f>SUM(C683:C686)</f>
        <v>0</v>
      </c>
      <c r="D682" s="157" t="str">
        <f t="shared" si="10"/>
        <v/>
      </c>
      <c r="E682" s="155"/>
    </row>
    <row r="683" spans="1:5">
      <c r="A683" s="155" t="s">
        <v>686</v>
      </c>
      <c r="B683" s="159"/>
      <c r="C683" s="159"/>
      <c r="D683" s="157" t="str">
        <f t="shared" si="10"/>
        <v/>
      </c>
      <c r="E683" s="155"/>
    </row>
    <row r="684" spans="1:5">
      <c r="A684" s="155" t="s">
        <v>687</v>
      </c>
      <c r="B684" s="159"/>
      <c r="C684" s="159"/>
      <c r="D684" s="157" t="str">
        <f t="shared" si="10"/>
        <v/>
      </c>
      <c r="E684" s="155"/>
    </row>
    <row r="685" spans="1:5">
      <c r="A685" s="155" t="s">
        <v>688</v>
      </c>
      <c r="B685" s="159"/>
      <c r="C685" s="159"/>
      <c r="D685" s="157" t="str">
        <f t="shared" si="10"/>
        <v/>
      </c>
      <c r="E685" s="155"/>
    </row>
    <row r="686" spans="1:5">
      <c r="A686" s="155" t="s">
        <v>689</v>
      </c>
      <c r="B686" s="159"/>
      <c r="C686" s="159"/>
      <c r="D686" s="157" t="str">
        <f t="shared" si="10"/>
        <v/>
      </c>
      <c r="E686" s="155"/>
    </row>
    <row r="687" spans="1:5">
      <c r="A687" s="155" t="s">
        <v>690</v>
      </c>
      <c r="B687" s="156">
        <f>SUM(B688:B690)</f>
        <v>319</v>
      </c>
      <c r="C687" s="156">
        <f>SUM(C688:C690)</f>
        <v>354</v>
      </c>
      <c r="D687" s="157">
        <f t="shared" si="10"/>
        <v>111</v>
      </c>
      <c r="E687" s="155"/>
    </row>
    <row r="688" spans="1:5">
      <c r="A688" s="155" t="s">
        <v>691</v>
      </c>
      <c r="B688" s="159"/>
      <c r="C688" s="159"/>
      <c r="D688" s="157" t="str">
        <f t="shared" si="10"/>
        <v/>
      </c>
      <c r="E688" s="155"/>
    </row>
    <row r="689" spans="1:5">
      <c r="A689" s="155" t="s">
        <v>692</v>
      </c>
      <c r="B689" s="159">
        <v>319</v>
      </c>
      <c r="C689" s="159">
        <v>354</v>
      </c>
      <c r="D689" s="157">
        <f t="shared" si="10"/>
        <v>111</v>
      </c>
      <c r="E689" s="155"/>
    </row>
    <row r="690" spans="1:5">
      <c r="A690" s="155" t="s">
        <v>695</v>
      </c>
      <c r="B690" s="159"/>
      <c r="C690" s="159"/>
      <c r="D690" s="157" t="str">
        <f t="shared" si="10"/>
        <v/>
      </c>
      <c r="E690" s="155"/>
    </row>
    <row r="691" spans="1:5">
      <c r="A691" s="155" t="s">
        <v>696</v>
      </c>
      <c r="B691" s="156">
        <f>SUM(B692:B694)</f>
        <v>0</v>
      </c>
      <c r="C691" s="156">
        <f>SUM(C692:C694)</f>
        <v>100</v>
      </c>
      <c r="D691" s="157" t="str">
        <f t="shared" si="10"/>
        <v/>
      </c>
      <c r="E691" s="155"/>
    </row>
    <row r="692" spans="1:5">
      <c r="A692" s="155" t="s">
        <v>697</v>
      </c>
      <c r="B692" s="159"/>
      <c r="C692" s="159">
        <v>100</v>
      </c>
      <c r="D692" s="157" t="str">
        <f t="shared" si="10"/>
        <v/>
      </c>
      <c r="E692" s="155"/>
    </row>
    <row r="693" spans="1:5">
      <c r="A693" s="155" t="s">
        <v>698</v>
      </c>
      <c r="B693" s="159"/>
      <c r="C693" s="159"/>
      <c r="D693" s="157" t="str">
        <f t="shared" si="10"/>
        <v/>
      </c>
      <c r="E693" s="155"/>
    </row>
    <row r="694" spans="1:5">
      <c r="A694" s="155" t="s">
        <v>699</v>
      </c>
      <c r="B694" s="159"/>
      <c r="C694" s="159"/>
      <c r="D694" s="157" t="str">
        <f t="shared" si="10"/>
        <v/>
      </c>
      <c r="E694" s="155"/>
    </row>
    <row r="695" spans="1:5">
      <c r="A695" s="155" t="s">
        <v>700</v>
      </c>
      <c r="B695" s="156">
        <f>SUM(B696:B697)</f>
        <v>2</v>
      </c>
      <c r="C695" s="156">
        <f>SUM(C696:C697)</f>
        <v>0</v>
      </c>
      <c r="D695" s="157">
        <f t="shared" si="10"/>
        <v>0</v>
      </c>
      <c r="E695" s="155"/>
    </row>
    <row r="696" spans="1:5">
      <c r="A696" s="155" t="s">
        <v>701</v>
      </c>
      <c r="B696" s="159">
        <v>2</v>
      </c>
      <c r="C696" s="159"/>
      <c r="D696" s="157">
        <f t="shared" si="10"/>
        <v>0</v>
      </c>
      <c r="E696" s="155"/>
    </row>
    <row r="697" spans="1:5">
      <c r="A697" s="155" t="s">
        <v>702</v>
      </c>
      <c r="B697" s="159"/>
      <c r="C697" s="159"/>
      <c r="D697" s="157" t="str">
        <f t="shared" si="10"/>
        <v/>
      </c>
      <c r="E697" s="155"/>
    </row>
    <row r="698" spans="1:5">
      <c r="A698" s="174" t="s">
        <v>1228</v>
      </c>
      <c r="B698" s="156">
        <f>SUM(B699:B706)</f>
        <v>0</v>
      </c>
      <c r="C698" s="156">
        <f>SUM(C699:C706)</f>
        <v>0</v>
      </c>
      <c r="D698" s="157" t="str">
        <f t="shared" si="10"/>
        <v/>
      </c>
      <c r="E698" s="155"/>
    </row>
    <row r="699" spans="1:5">
      <c r="A699" s="174" t="s">
        <v>161</v>
      </c>
      <c r="B699" s="159"/>
      <c r="C699" s="159"/>
      <c r="D699" s="157" t="str">
        <f t="shared" si="10"/>
        <v/>
      </c>
      <c r="E699" s="155"/>
    </row>
    <row r="700" spans="1:5">
      <c r="A700" s="174" t="s">
        <v>162</v>
      </c>
      <c r="B700" s="159"/>
      <c r="C700" s="159"/>
      <c r="D700" s="157" t="str">
        <f t="shared" si="10"/>
        <v/>
      </c>
      <c r="E700" s="155"/>
    </row>
    <row r="701" spans="1:5">
      <c r="A701" s="174" t="s">
        <v>163</v>
      </c>
      <c r="B701" s="159"/>
      <c r="C701" s="159"/>
      <c r="D701" s="157" t="str">
        <f t="shared" si="10"/>
        <v/>
      </c>
      <c r="E701" s="155"/>
    </row>
    <row r="702" spans="1:5">
      <c r="A702" s="174" t="s">
        <v>204</v>
      </c>
      <c r="B702" s="159"/>
      <c r="C702" s="159"/>
      <c r="D702" s="157" t="str">
        <f t="shared" si="10"/>
        <v/>
      </c>
      <c r="E702" s="155"/>
    </row>
    <row r="703" spans="1:5">
      <c r="A703" s="174" t="s">
        <v>1229</v>
      </c>
      <c r="B703" s="159"/>
      <c r="C703" s="159"/>
      <c r="D703" s="157" t="str">
        <f t="shared" si="10"/>
        <v/>
      </c>
      <c r="E703" s="155"/>
    </row>
    <row r="704" spans="1:5">
      <c r="A704" s="174" t="s">
        <v>1230</v>
      </c>
      <c r="B704" s="159"/>
      <c r="C704" s="159"/>
      <c r="D704" s="157" t="str">
        <f t="shared" si="10"/>
        <v/>
      </c>
      <c r="E704" s="155"/>
    </row>
    <row r="705" spans="1:5">
      <c r="A705" s="174" t="s">
        <v>170</v>
      </c>
      <c r="B705" s="159"/>
      <c r="C705" s="159"/>
      <c r="D705" s="157" t="str">
        <f t="shared" si="10"/>
        <v/>
      </c>
      <c r="E705" s="155"/>
    </row>
    <row r="706" spans="1:5">
      <c r="A706" s="174" t="s">
        <v>1231</v>
      </c>
      <c r="B706" s="159"/>
      <c r="C706" s="159"/>
      <c r="D706" s="157" t="str">
        <f t="shared" si="10"/>
        <v/>
      </c>
      <c r="E706" s="155"/>
    </row>
    <row r="707" spans="1:5">
      <c r="A707" s="174" t="s">
        <v>1232</v>
      </c>
      <c r="B707" s="156">
        <f>SUM(B708)</f>
        <v>0</v>
      </c>
      <c r="C707" s="156">
        <f>SUM(C708)</f>
        <v>0</v>
      </c>
      <c r="D707" s="157" t="str">
        <f t="shared" si="10"/>
        <v/>
      </c>
      <c r="E707" s="155"/>
    </row>
    <row r="708" spans="1:5">
      <c r="A708" s="174" t="s">
        <v>1233</v>
      </c>
      <c r="B708" s="159"/>
      <c r="C708" s="159"/>
      <c r="D708" s="157" t="str">
        <f t="shared" si="10"/>
        <v/>
      </c>
      <c r="E708" s="155"/>
    </row>
    <row r="709" spans="1:5">
      <c r="A709" s="176" t="s">
        <v>1234</v>
      </c>
      <c r="B709" s="156">
        <f>SUM(B710)</f>
        <v>0</v>
      </c>
      <c r="C709" s="156">
        <f>SUM(C710)</f>
        <v>0</v>
      </c>
      <c r="D709" s="157" t="str">
        <f t="shared" ref="D709:D772" si="11">IF(B709=0,"",ROUND(C709/B709*100,1))</f>
        <v/>
      </c>
      <c r="E709" s="155"/>
    </row>
    <row r="710" spans="1:5">
      <c r="A710" s="176" t="s">
        <v>1235</v>
      </c>
      <c r="B710" s="159"/>
      <c r="C710" s="159"/>
      <c r="D710" s="157" t="str">
        <f t="shared" si="11"/>
        <v/>
      </c>
      <c r="E710" s="155"/>
    </row>
    <row r="711" spans="1:5">
      <c r="A711" s="177" t="s">
        <v>704</v>
      </c>
      <c r="B711" s="156">
        <f>SUM(B712,B721,B725,B733,B739,B746,B752,B755,B758,B759,B760,B766,B767,B768,B783,)</f>
        <v>2222</v>
      </c>
      <c r="C711" s="156">
        <f>SUM(C712,C721,C725,C733,C739,C746,C752,C755,C758,C759,C760,C766,C767,C768,C783,)</f>
        <v>2939</v>
      </c>
      <c r="D711" s="157">
        <f t="shared" si="11"/>
        <v>132.3</v>
      </c>
      <c r="E711" s="155"/>
    </row>
    <row r="712" spans="1:5">
      <c r="A712" s="177" t="s">
        <v>705</v>
      </c>
      <c r="B712" s="156">
        <f>SUM(B713:B720)</f>
        <v>0</v>
      </c>
      <c r="C712" s="156">
        <f>SUM(C713:C720)</f>
        <v>0</v>
      </c>
      <c r="D712" s="157" t="str">
        <f t="shared" si="11"/>
        <v/>
      </c>
      <c r="E712" s="155"/>
    </row>
    <row r="713" spans="1:5">
      <c r="A713" s="177" t="s">
        <v>161</v>
      </c>
      <c r="B713" s="159"/>
      <c r="C713" s="159"/>
      <c r="D713" s="157" t="str">
        <f t="shared" si="11"/>
        <v/>
      </c>
      <c r="E713" s="155"/>
    </row>
    <row r="714" spans="1:5">
      <c r="A714" s="177" t="s">
        <v>162</v>
      </c>
      <c r="B714" s="159"/>
      <c r="C714" s="159"/>
      <c r="D714" s="157" t="str">
        <f t="shared" si="11"/>
        <v/>
      </c>
      <c r="E714" s="155"/>
    </row>
    <row r="715" spans="1:5">
      <c r="A715" s="177" t="s">
        <v>163</v>
      </c>
      <c r="B715" s="159"/>
      <c r="C715" s="159"/>
      <c r="D715" s="157" t="str">
        <f t="shared" si="11"/>
        <v/>
      </c>
      <c r="E715" s="155"/>
    </row>
    <row r="716" spans="1:5">
      <c r="A716" s="177" t="s">
        <v>1236</v>
      </c>
      <c r="B716" s="159"/>
      <c r="C716" s="159"/>
      <c r="D716" s="157" t="str">
        <f t="shared" si="11"/>
        <v/>
      </c>
      <c r="E716" s="155"/>
    </row>
    <row r="717" spans="1:5">
      <c r="A717" s="177" t="s">
        <v>707</v>
      </c>
      <c r="B717" s="159"/>
      <c r="C717" s="159"/>
      <c r="D717" s="157" t="str">
        <f t="shared" si="11"/>
        <v/>
      </c>
      <c r="E717" s="155"/>
    </row>
    <row r="718" spans="1:5">
      <c r="A718" s="177" t="s">
        <v>1237</v>
      </c>
      <c r="B718" s="159"/>
      <c r="C718" s="159"/>
      <c r="D718" s="157" t="str">
        <f t="shared" si="11"/>
        <v/>
      </c>
      <c r="E718" s="155"/>
    </row>
    <row r="719" spans="1:5">
      <c r="A719" s="177" t="s">
        <v>1238</v>
      </c>
      <c r="B719" s="159"/>
      <c r="C719" s="159"/>
      <c r="D719" s="157" t="str">
        <f t="shared" si="11"/>
        <v/>
      </c>
      <c r="E719" s="174"/>
    </row>
    <row r="720" spans="1:5">
      <c r="A720" s="177" t="s">
        <v>710</v>
      </c>
      <c r="B720" s="159"/>
      <c r="C720" s="159"/>
      <c r="D720" s="157" t="str">
        <f t="shared" si="11"/>
        <v/>
      </c>
      <c r="E720" s="174"/>
    </row>
    <row r="721" spans="1:5">
      <c r="A721" s="177" t="s">
        <v>711</v>
      </c>
      <c r="B721" s="156">
        <f>SUM(B722:B724)</f>
        <v>0</v>
      </c>
      <c r="C721" s="156">
        <f>SUM(C722:C724)</f>
        <v>0</v>
      </c>
      <c r="D721" s="157" t="str">
        <f t="shared" si="11"/>
        <v/>
      </c>
      <c r="E721" s="174"/>
    </row>
    <row r="722" spans="1:5">
      <c r="A722" s="177" t="s">
        <v>712</v>
      </c>
      <c r="B722" s="159"/>
      <c r="C722" s="159"/>
      <c r="D722" s="157" t="str">
        <f t="shared" si="11"/>
        <v/>
      </c>
      <c r="E722" s="174"/>
    </row>
    <row r="723" spans="1:5">
      <c r="A723" s="177" t="s">
        <v>713</v>
      </c>
      <c r="B723" s="159"/>
      <c r="C723" s="159"/>
      <c r="D723" s="157" t="str">
        <f t="shared" si="11"/>
        <v/>
      </c>
      <c r="E723" s="174"/>
    </row>
    <row r="724" spans="1:5">
      <c r="A724" s="177" t="s">
        <v>714</v>
      </c>
      <c r="B724" s="159"/>
      <c r="C724" s="159"/>
      <c r="D724" s="157" t="str">
        <f t="shared" si="11"/>
        <v/>
      </c>
      <c r="E724" s="174"/>
    </row>
    <row r="725" spans="1:5">
      <c r="A725" s="177" t="s">
        <v>715</v>
      </c>
      <c r="B725" s="156">
        <f>SUM(B726:B732)</f>
        <v>2222</v>
      </c>
      <c r="C725" s="156">
        <f>SUM(C726:C732)</f>
        <v>2939</v>
      </c>
      <c r="D725" s="157">
        <f t="shared" si="11"/>
        <v>132.3</v>
      </c>
      <c r="E725" s="174"/>
    </row>
    <row r="726" spans="1:5">
      <c r="A726" s="177" t="s">
        <v>716</v>
      </c>
      <c r="B726" s="159">
        <v>134</v>
      </c>
      <c r="C726" s="159">
        <v>320</v>
      </c>
      <c r="D726" s="157">
        <f t="shared" si="11"/>
        <v>238.8</v>
      </c>
      <c r="E726" s="174"/>
    </row>
    <row r="727" spans="1:5">
      <c r="A727" s="177" t="s">
        <v>717</v>
      </c>
      <c r="B727" s="159">
        <v>2062</v>
      </c>
      <c r="C727" s="159">
        <v>2619</v>
      </c>
      <c r="D727" s="157">
        <f t="shared" si="11"/>
        <v>127</v>
      </c>
      <c r="E727" s="174"/>
    </row>
    <row r="728" spans="1:5">
      <c r="A728" s="177" t="s">
        <v>718</v>
      </c>
      <c r="B728" s="159"/>
      <c r="C728" s="159"/>
      <c r="D728" s="157" t="str">
        <f t="shared" si="11"/>
        <v/>
      </c>
      <c r="E728" s="174"/>
    </row>
    <row r="729" spans="1:5">
      <c r="A729" s="177" t="s">
        <v>719</v>
      </c>
      <c r="B729" s="159"/>
      <c r="C729" s="159"/>
      <c r="D729" s="157" t="str">
        <f t="shared" si="11"/>
        <v/>
      </c>
      <c r="E729" s="174"/>
    </row>
    <row r="730" spans="1:5">
      <c r="A730" s="177" t="s">
        <v>720</v>
      </c>
      <c r="B730" s="159"/>
      <c r="C730" s="159"/>
      <c r="D730" s="157" t="str">
        <f t="shared" si="11"/>
        <v/>
      </c>
      <c r="E730" s="174"/>
    </row>
    <row r="731" spans="1:5">
      <c r="A731" s="177" t="s">
        <v>721</v>
      </c>
      <c r="B731" s="159"/>
      <c r="C731" s="159"/>
      <c r="D731" s="157" t="str">
        <f t="shared" si="11"/>
        <v/>
      </c>
      <c r="E731" s="174"/>
    </row>
    <row r="732" spans="1:5">
      <c r="A732" s="177" t="s">
        <v>722</v>
      </c>
      <c r="B732" s="159">
        <v>26</v>
      </c>
      <c r="C732" s="159"/>
      <c r="D732" s="157">
        <f t="shared" si="11"/>
        <v>0</v>
      </c>
      <c r="E732" s="174"/>
    </row>
    <row r="733" spans="1:5">
      <c r="A733" s="177" t="s">
        <v>723</v>
      </c>
      <c r="B733" s="156">
        <f>SUM(B734:B738)</f>
        <v>0</v>
      </c>
      <c r="C733" s="156">
        <f>SUM(C734:C738)</f>
        <v>0</v>
      </c>
      <c r="D733" s="157" t="str">
        <f t="shared" si="11"/>
        <v/>
      </c>
      <c r="E733" s="174"/>
    </row>
    <row r="734" spans="1:5">
      <c r="A734" s="177" t="s">
        <v>724</v>
      </c>
      <c r="B734" s="159"/>
      <c r="C734" s="159"/>
      <c r="D734" s="157" t="str">
        <f t="shared" si="11"/>
        <v/>
      </c>
      <c r="E734" s="174"/>
    </row>
    <row r="735" spans="1:5">
      <c r="A735" s="177" t="s">
        <v>725</v>
      </c>
      <c r="B735" s="159"/>
      <c r="C735" s="159"/>
      <c r="D735" s="157" t="str">
        <f t="shared" si="11"/>
        <v/>
      </c>
      <c r="E735" s="174"/>
    </row>
    <row r="736" spans="1:5">
      <c r="A736" s="177" t="s">
        <v>726</v>
      </c>
      <c r="B736" s="159"/>
      <c r="C736" s="159"/>
      <c r="D736" s="157" t="str">
        <f t="shared" si="11"/>
        <v/>
      </c>
      <c r="E736" s="174"/>
    </row>
    <row r="737" spans="1:5">
      <c r="A737" s="177" t="s">
        <v>727</v>
      </c>
      <c r="B737" s="159"/>
      <c r="C737" s="159"/>
      <c r="D737" s="157" t="str">
        <f t="shared" si="11"/>
        <v/>
      </c>
      <c r="E737" s="155"/>
    </row>
    <row r="738" spans="1:5">
      <c r="A738" s="177" t="s">
        <v>728</v>
      </c>
      <c r="B738" s="159"/>
      <c r="C738" s="159"/>
      <c r="D738" s="157" t="str">
        <f t="shared" si="11"/>
        <v/>
      </c>
      <c r="E738" s="155"/>
    </row>
    <row r="739" spans="1:5">
      <c r="A739" s="177" t="s">
        <v>729</v>
      </c>
      <c r="B739" s="156">
        <f>SUM(B740:B745)</f>
        <v>0</v>
      </c>
      <c r="C739" s="156">
        <f>SUM(C740:C745)</f>
        <v>0</v>
      </c>
      <c r="D739" s="157" t="str">
        <f t="shared" si="11"/>
        <v/>
      </c>
      <c r="E739" s="155"/>
    </row>
    <row r="740" spans="1:5">
      <c r="A740" s="177" t="s">
        <v>730</v>
      </c>
      <c r="B740" s="159"/>
      <c r="C740" s="159"/>
      <c r="D740" s="157" t="str">
        <f t="shared" si="11"/>
        <v/>
      </c>
      <c r="E740" s="155"/>
    </row>
    <row r="741" spans="1:5">
      <c r="A741" s="177" t="s">
        <v>731</v>
      </c>
      <c r="B741" s="159"/>
      <c r="C741" s="159"/>
      <c r="D741" s="157" t="str">
        <f t="shared" si="11"/>
        <v/>
      </c>
      <c r="E741" s="155"/>
    </row>
    <row r="742" spans="1:5">
      <c r="A742" s="177" t="s">
        <v>732</v>
      </c>
      <c r="B742" s="159"/>
      <c r="C742" s="159"/>
      <c r="D742" s="157" t="str">
        <f t="shared" si="11"/>
        <v/>
      </c>
      <c r="E742" s="155"/>
    </row>
    <row r="743" spans="1:5">
      <c r="A743" s="177" t="s">
        <v>733</v>
      </c>
      <c r="B743" s="159"/>
      <c r="C743" s="159"/>
      <c r="D743" s="157" t="str">
        <f t="shared" si="11"/>
        <v/>
      </c>
      <c r="E743" s="155"/>
    </row>
    <row r="744" spans="1:5">
      <c r="A744" s="177" t="s">
        <v>734</v>
      </c>
      <c r="B744" s="159"/>
      <c r="C744" s="159"/>
      <c r="D744" s="157" t="str">
        <f t="shared" si="11"/>
        <v/>
      </c>
      <c r="E744" s="155"/>
    </row>
    <row r="745" spans="1:5">
      <c r="A745" s="177" t="s">
        <v>735</v>
      </c>
      <c r="B745" s="159"/>
      <c r="C745" s="159"/>
      <c r="D745" s="157" t="str">
        <f t="shared" si="11"/>
        <v/>
      </c>
      <c r="E745" s="155"/>
    </row>
    <row r="746" spans="1:5">
      <c r="A746" s="177" t="s">
        <v>736</v>
      </c>
      <c r="B746" s="156">
        <f>SUM(B747:B751)</f>
        <v>0</v>
      </c>
      <c r="C746" s="156">
        <f>SUM(C747:C751)</f>
        <v>0</v>
      </c>
      <c r="D746" s="157" t="str">
        <f t="shared" si="11"/>
        <v/>
      </c>
      <c r="E746" s="155"/>
    </row>
    <row r="747" spans="1:5">
      <c r="A747" s="177" t="s">
        <v>737</v>
      </c>
      <c r="B747" s="159"/>
      <c r="C747" s="159"/>
      <c r="D747" s="157" t="str">
        <f t="shared" si="11"/>
        <v/>
      </c>
      <c r="E747" s="155"/>
    </row>
    <row r="748" spans="1:5">
      <c r="A748" s="177" t="s">
        <v>738</v>
      </c>
      <c r="B748" s="159"/>
      <c r="C748" s="159"/>
      <c r="D748" s="157" t="str">
        <f t="shared" si="11"/>
        <v/>
      </c>
      <c r="E748" s="155"/>
    </row>
    <row r="749" spans="1:5">
      <c r="A749" s="177" t="s">
        <v>739</v>
      </c>
      <c r="B749" s="159"/>
      <c r="C749" s="159"/>
      <c r="D749" s="157" t="str">
        <f t="shared" si="11"/>
        <v/>
      </c>
      <c r="E749" s="155"/>
    </row>
    <row r="750" spans="1:5">
      <c r="A750" s="177" t="s">
        <v>740</v>
      </c>
      <c r="B750" s="159"/>
      <c r="C750" s="159"/>
      <c r="D750" s="157" t="str">
        <f t="shared" si="11"/>
        <v/>
      </c>
      <c r="E750" s="155"/>
    </row>
    <row r="751" spans="1:5">
      <c r="A751" s="177" t="s">
        <v>741</v>
      </c>
      <c r="B751" s="159"/>
      <c r="C751" s="159"/>
      <c r="D751" s="157" t="str">
        <f t="shared" si="11"/>
        <v/>
      </c>
      <c r="E751" s="155"/>
    </row>
    <row r="752" spans="1:5">
      <c r="A752" s="177" t="s">
        <v>742</v>
      </c>
      <c r="B752" s="156">
        <f>SUM(B753:B754)</f>
        <v>0</v>
      </c>
      <c r="C752" s="156">
        <f>SUM(C753:C754)</f>
        <v>0</v>
      </c>
      <c r="D752" s="157" t="str">
        <f t="shared" si="11"/>
        <v/>
      </c>
      <c r="E752" s="155"/>
    </row>
    <row r="753" spans="1:5">
      <c r="A753" s="177" t="s">
        <v>743</v>
      </c>
      <c r="B753" s="159"/>
      <c r="C753" s="159"/>
      <c r="D753" s="157" t="str">
        <f t="shared" si="11"/>
        <v/>
      </c>
      <c r="E753" s="155"/>
    </row>
    <row r="754" spans="1:5">
      <c r="A754" s="177" t="s">
        <v>744</v>
      </c>
      <c r="B754" s="159"/>
      <c r="C754" s="159"/>
      <c r="D754" s="157" t="str">
        <f t="shared" si="11"/>
        <v/>
      </c>
      <c r="E754" s="155"/>
    </row>
    <row r="755" spans="1:5">
      <c r="A755" s="177" t="s">
        <v>745</v>
      </c>
      <c r="B755" s="156">
        <f>SUM(B756:B757)</f>
        <v>0</v>
      </c>
      <c r="C755" s="156">
        <f>SUM(C756:C757)</f>
        <v>0</v>
      </c>
      <c r="D755" s="157" t="str">
        <f t="shared" si="11"/>
        <v/>
      </c>
      <c r="E755" s="155"/>
    </row>
    <row r="756" spans="1:5">
      <c r="A756" s="177" t="s">
        <v>746</v>
      </c>
      <c r="B756" s="159"/>
      <c r="C756" s="159"/>
      <c r="D756" s="157" t="str">
        <f t="shared" si="11"/>
        <v/>
      </c>
      <c r="E756" s="155"/>
    </row>
    <row r="757" spans="1:5">
      <c r="A757" s="177" t="s">
        <v>747</v>
      </c>
      <c r="B757" s="159"/>
      <c r="C757" s="159"/>
      <c r="D757" s="157" t="str">
        <f t="shared" si="11"/>
        <v/>
      </c>
      <c r="E757" s="155"/>
    </row>
    <row r="758" spans="1:5">
      <c r="A758" s="177" t="s">
        <v>748</v>
      </c>
      <c r="B758" s="159"/>
      <c r="C758" s="159"/>
      <c r="D758" s="157" t="str">
        <f t="shared" si="11"/>
        <v/>
      </c>
      <c r="E758" s="155"/>
    </row>
    <row r="759" spans="1:5">
      <c r="A759" s="177" t="s">
        <v>749</v>
      </c>
      <c r="B759" s="159"/>
      <c r="C759" s="159"/>
      <c r="D759" s="157" t="str">
        <f t="shared" si="11"/>
        <v/>
      </c>
      <c r="E759" s="155"/>
    </row>
    <row r="760" spans="1:5">
      <c r="A760" s="177" t="s">
        <v>750</v>
      </c>
      <c r="B760" s="156">
        <f>SUM(B761:B765)</f>
        <v>0</v>
      </c>
      <c r="C760" s="156">
        <f>SUM(C761:C765)</f>
        <v>0</v>
      </c>
      <c r="D760" s="157" t="str">
        <f t="shared" si="11"/>
        <v/>
      </c>
      <c r="E760" s="155"/>
    </row>
    <row r="761" spans="1:5">
      <c r="A761" s="177" t="s">
        <v>1239</v>
      </c>
      <c r="B761" s="159"/>
      <c r="C761" s="159"/>
      <c r="D761" s="157" t="str">
        <f t="shared" si="11"/>
        <v/>
      </c>
      <c r="E761" s="155"/>
    </row>
    <row r="762" spans="1:5">
      <c r="A762" s="177" t="s">
        <v>1240</v>
      </c>
      <c r="B762" s="159"/>
      <c r="C762" s="159"/>
      <c r="D762" s="157" t="str">
        <f t="shared" si="11"/>
        <v/>
      </c>
      <c r="E762" s="155"/>
    </row>
    <row r="763" spans="1:5">
      <c r="A763" s="177" t="s">
        <v>753</v>
      </c>
      <c r="B763" s="159"/>
      <c r="C763" s="159"/>
      <c r="D763" s="157" t="str">
        <f t="shared" si="11"/>
        <v/>
      </c>
      <c r="E763" s="155"/>
    </row>
    <row r="764" spans="1:5">
      <c r="A764" s="177" t="s">
        <v>754</v>
      </c>
      <c r="B764" s="159"/>
      <c r="C764" s="159"/>
      <c r="D764" s="157" t="str">
        <f t="shared" si="11"/>
        <v/>
      </c>
      <c r="E764" s="155"/>
    </row>
    <row r="765" spans="1:5">
      <c r="A765" s="177" t="s">
        <v>755</v>
      </c>
      <c r="B765" s="159"/>
      <c r="C765" s="159"/>
      <c r="D765" s="157" t="str">
        <f t="shared" si="11"/>
        <v/>
      </c>
      <c r="E765" s="155"/>
    </row>
    <row r="766" spans="1:5">
      <c r="A766" s="177" t="s">
        <v>756</v>
      </c>
      <c r="B766" s="159"/>
      <c r="C766" s="159"/>
      <c r="D766" s="157" t="str">
        <f t="shared" si="11"/>
        <v/>
      </c>
      <c r="E766" s="155"/>
    </row>
    <row r="767" spans="1:5">
      <c r="A767" s="177" t="s">
        <v>757</v>
      </c>
      <c r="B767" s="159"/>
      <c r="C767" s="159"/>
      <c r="D767" s="157" t="str">
        <f t="shared" si="11"/>
        <v/>
      </c>
      <c r="E767" s="155"/>
    </row>
    <row r="768" spans="1:5">
      <c r="A768" s="177" t="s">
        <v>758</v>
      </c>
      <c r="B768" s="156">
        <f>SUM(B769:B782)</f>
        <v>0</v>
      </c>
      <c r="C768" s="156">
        <f>SUM(C769:C782)</f>
        <v>0</v>
      </c>
      <c r="D768" s="157" t="str">
        <f t="shared" si="11"/>
        <v/>
      </c>
      <c r="E768" s="155"/>
    </row>
    <row r="769" spans="1:5">
      <c r="A769" s="177" t="s">
        <v>161</v>
      </c>
      <c r="B769" s="159"/>
      <c r="C769" s="159"/>
      <c r="D769" s="157" t="str">
        <f t="shared" si="11"/>
        <v/>
      </c>
      <c r="E769" s="155"/>
    </row>
    <row r="770" spans="1:5">
      <c r="A770" s="177" t="s">
        <v>162</v>
      </c>
      <c r="B770" s="159"/>
      <c r="C770" s="159"/>
      <c r="D770" s="157" t="str">
        <f t="shared" si="11"/>
        <v/>
      </c>
      <c r="E770" s="155"/>
    </row>
    <row r="771" spans="1:5">
      <c r="A771" s="177" t="s">
        <v>163</v>
      </c>
      <c r="B771" s="159"/>
      <c r="C771" s="159"/>
      <c r="D771" s="157" t="str">
        <f t="shared" si="11"/>
        <v/>
      </c>
      <c r="E771" s="155"/>
    </row>
    <row r="772" spans="1:5">
      <c r="A772" s="177" t="s">
        <v>759</v>
      </c>
      <c r="B772" s="159"/>
      <c r="C772" s="159"/>
      <c r="D772" s="157" t="str">
        <f t="shared" si="11"/>
        <v/>
      </c>
      <c r="E772" s="155"/>
    </row>
    <row r="773" spans="1:5">
      <c r="A773" s="177" t="s">
        <v>760</v>
      </c>
      <c r="B773" s="159"/>
      <c r="C773" s="159"/>
      <c r="D773" s="157" t="str">
        <f t="shared" ref="D773:D836" si="12">IF(B773=0,"",ROUND(C773/B773*100,1))</f>
        <v/>
      </c>
      <c r="E773" s="155"/>
    </row>
    <row r="774" spans="1:5">
      <c r="A774" s="177" t="s">
        <v>761</v>
      </c>
      <c r="B774" s="159"/>
      <c r="C774" s="159"/>
      <c r="D774" s="157" t="str">
        <f t="shared" si="12"/>
        <v/>
      </c>
      <c r="E774" s="155"/>
    </row>
    <row r="775" spans="1:5">
      <c r="A775" s="177" t="s">
        <v>762</v>
      </c>
      <c r="B775" s="159"/>
      <c r="C775" s="159"/>
      <c r="D775" s="157" t="str">
        <f t="shared" si="12"/>
        <v/>
      </c>
      <c r="E775" s="155"/>
    </row>
    <row r="776" spans="1:5">
      <c r="A776" s="177" t="s">
        <v>763</v>
      </c>
      <c r="B776" s="159"/>
      <c r="C776" s="159"/>
      <c r="D776" s="157" t="str">
        <f t="shared" si="12"/>
        <v/>
      </c>
      <c r="E776" s="155"/>
    </row>
    <row r="777" spans="1:5">
      <c r="A777" s="177" t="s">
        <v>764</v>
      </c>
      <c r="B777" s="159"/>
      <c r="C777" s="159"/>
      <c r="D777" s="157" t="str">
        <f t="shared" si="12"/>
        <v/>
      </c>
      <c r="E777" s="155"/>
    </row>
    <row r="778" spans="1:5">
      <c r="A778" s="177" t="s">
        <v>765</v>
      </c>
      <c r="B778" s="159"/>
      <c r="C778" s="159"/>
      <c r="D778" s="157" t="str">
        <f t="shared" si="12"/>
        <v/>
      </c>
      <c r="E778" s="155"/>
    </row>
    <row r="779" spans="1:5">
      <c r="A779" s="177" t="s">
        <v>204</v>
      </c>
      <c r="B779" s="159"/>
      <c r="C779" s="159"/>
      <c r="D779" s="157" t="str">
        <f t="shared" si="12"/>
        <v/>
      </c>
      <c r="E779" s="155"/>
    </row>
    <row r="780" spans="1:5">
      <c r="A780" s="177" t="s">
        <v>766</v>
      </c>
      <c r="B780" s="159"/>
      <c r="C780" s="159"/>
      <c r="D780" s="157" t="str">
        <f t="shared" si="12"/>
        <v/>
      </c>
      <c r="E780" s="155"/>
    </row>
    <row r="781" spans="1:5">
      <c r="A781" s="177" t="s">
        <v>170</v>
      </c>
      <c r="B781" s="159"/>
      <c r="C781" s="159"/>
      <c r="D781" s="157" t="str">
        <f t="shared" si="12"/>
        <v/>
      </c>
      <c r="E781" s="155"/>
    </row>
    <row r="782" spans="1:5">
      <c r="A782" s="177" t="s">
        <v>767</v>
      </c>
      <c r="B782" s="159"/>
      <c r="C782" s="159"/>
      <c r="D782" s="157" t="str">
        <f t="shared" si="12"/>
        <v/>
      </c>
      <c r="E782" s="155"/>
    </row>
    <row r="783" spans="1:5">
      <c r="A783" s="177" t="s">
        <v>768</v>
      </c>
      <c r="B783" s="159"/>
      <c r="C783" s="159"/>
      <c r="D783" s="157" t="str">
        <f t="shared" si="12"/>
        <v/>
      </c>
      <c r="E783" s="155"/>
    </row>
    <row r="784" spans="1:5">
      <c r="A784" s="177" t="s">
        <v>769</v>
      </c>
      <c r="B784" s="156">
        <f>SUM(B785,B796,B797,B800,B801,B802,)</f>
        <v>7686</v>
      </c>
      <c r="C784" s="156">
        <f>SUM(C785,C796,C797,C800,C801,C802,)</f>
        <v>7481</v>
      </c>
      <c r="D784" s="157">
        <f t="shared" si="12"/>
        <v>97.3</v>
      </c>
      <c r="E784" s="155"/>
    </row>
    <row r="785" spans="1:5">
      <c r="A785" s="177" t="s">
        <v>770</v>
      </c>
      <c r="B785" s="156">
        <f>SUM(B786:B795)</f>
        <v>752</v>
      </c>
      <c r="C785" s="156">
        <f>SUM(C786:C795)</f>
        <v>1142</v>
      </c>
      <c r="D785" s="157">
        <f t="shared" si="12"/>
        <v>151.9</v>
      </c>
      <c r="E785" s="155"/>
    </row>
    <row r="786" spans="1:5">
      <c r="A786" s="177" t="s">
        <v>771</v>
      </c>
      <c r="B786" s="159">
        <v>213</v>
      </c>
      <c r="C786" s="159">
        <v>453</v>
      </c>
      <c r="D786" s="157">
        <f t="shared" si="12"/>
        <v>212.7</v>
      </c>
      <c r="E786" s="155"/>
    </row>
    <row r="787" spans="1:5">
      <c r="A787" s="177" t="s">
        <v>772</v>
      </c>
      <c r="B787" s="159"/>
      <c r="C787" s="159"/>
      <c r="D787" s="157" t="str">
        <f t="shared" si="12"/>
        <v/>
      </c>
      <c r="E787" s="155"/>
    </row>
    <row r="788" spans="1:5">
      <c r="A788" s="177" t="s">
        <v>773</v>
      </c>
      <c r="B788" s="159"/>
      <c r="C788" s="159"/>
      <c r="D788" s="157" t="str">
        <f t="shared" si="12"/>
        <v/>
      </c>
      <c r="E788" s="155"/>
    </row>
    <row r="789" spans="1:5">
      <c r="A789" s="177" t="s">
        <v>774</v>
      </c>
      <c r="B789" s="159">
        <v>539</v>
      </c>
      <c r="C789" s="159">
        <v>689</v>
      </c>
      <c r="D789" s="157">
        <f t="shared" si="12"/>
        <v>127.8</v>
      </c>
      <c r="E789" s="155"/>
    </row>
    <row r="790" spans="1:5">
      <c r="A790" s="177" t="s">
        <v>1241</v>
      </c>
      <c r="B790" s="159"/>
      <c r="C790" s="159"/>
      <c r="D790" s="157" t="str">
        <f t="shared" si="12"/>
        <v/>
      </c>
      <c r="E790" s="155"/>
    </row>
    <row r="791" spans="1:5">
      <c r="A791" s="177" t="s">
        <v>776</v>
      </c>
      <c r="B791" s="159"/>
      <c r="C791" s="159"/>
      <c r="D791" s="157" t="str">
        <f t="shared" si="12"/>
        <v/>
      </c>
      <c r="E791" s="155"/>
    </row>
    <row r="792" spans="1:5">
      <c r="A792" s="177" t="s">
        <v>777</v>
      </c>
      <c r="B792" s="159"/>
      <c r="C792" s="159"/>
      <c r="D792" s="157" t="str">
        <f t="shared" si="12"/>
        <v/>
      </c>
      <c r="E792" s="155"/>
    </row>
    <row r="793" spans="1:5">
      <c r="A793" s="177" t="s">
        <v>779</v>
      </c>
      <c r="B793" s="159"/>
      <c r="C793" s="159"/>
      <c r="D793" s="157" t="str">
        <f t="shared" si="12"/>
        <v/>
      </c>
      <c r="E793" s="155"/>
    </row>
    <row r="794" spans="1:5">
      <c r="A794" s="177" t="s">
        <v>780</v>
      </c>
      <c r="B794" s="159"/>
      <c r="C794" s="159"/>
      <c r="D794" s="157" t="str">
        <f t="shared" si="12"/>
        <v/>
      </c>
      <c r="E794" s="155"/>
    </row>
    <row r="795" spans="1:5">
      <c r="A795" s="177" t="s">
        <v>781</v>
      </c>
      <c r="B795" s="159"/>
      <c r="C795" s="159"/>
      <c r="D795" s="157" t="str">
        <f t="shared" si="12"/>
        <v/>
      </c>
      <c r="E795" s="155"/>
    </row>
    <row r="796" spans="1:5">
      <c r="A796" s="177" t="s">
        <v>782</v>
      </c>
      <c r="B796" s="159">
        <v>28</v>
      </c>
      <c r="C796" s="159"/>
      <c r="D796" s="157">
        <f t="shared" si="12"/>
        <v>0</v>
      </c>
      <c r="E796" s="155"/>
    </row>
    <row r="797" spans="1:5">
      <c r="A797" s="177" t="s">
        <v>783</v>
      </c>
      <c r="B797" s="156">
        <f>SUM(B798:B799)</f>
        <v>6577</v>
      </c>
      <c r="C797" s="156">
        <f>SUM(C798:C799)</f>
        <v>5972</v>
      </c>
      <c r="D797" s="157">
        <f t="shared" si="12"/>
        <v>90.8</v>
      </c>
      <c r="E797" s="155"/>
    </row>
    <row r="798" spans="1:5">
      <c r="A798" s="177" t="s">
        <v>784</v>
      </c>
      <c r="B798" s="159"/>
      <c r="C798" s="159"/>
      <c r="D798" s="157" t="str">
        <f t="shared" si="12"/>
        <v/>
      </c>
      <c r="E798" s="155"/>
    </row>
    <row r="799" spans="1:5">
      <c r="A799" s="177" t="s">
        <v>785</v>
      </c>
      <c r="B799" s="159">
        <v>6577</v>
      </c>
      <c r="C799" s="159">
        <v>5972</v>
      </c>
      <c r="D799" s="157">
        <f t="shared" si="12"/>
        <v>90.8</v>
      </c>
      <c r="E799" s="155"/>
    </row>
    <row r="800" spans="1:5">
      <c r="A800" s="177" t="s">
        <v>786</v>
      </c>
      <c r="B800" s="159">
        <v>176</v>
      </c>
      <c r="C800" s="159">
        <v>297</v>
      </c>
      <c r="D800" s="157">
        <f t="shared" si="12"/>
        <v>168.8</v>
      </c>
      <c r="E800" s="155"/>
    </row>
    <row r="801" spans="1:5">
      <c r="A801" s="177" t="s">
        <v>787</v>
      </c>
      <c r="B801" s="159">
        <v>153</v>
      </c>
      <c r="C801" s="159">
        <v>70</v>
      </c>
      <c r="D801" s="157">
        <f t="shared" si="12"/>
        <v>45.8</v>
      </c>
      <c r="E801" s="155"/>
    </row>
    <row r="802" spans="1:5">
      <c r="A802" s="177" t="s">
        <v>788</v>
      </c>
      <c r="B802" s="159"/>
      <c r="C802" s="159"/>
      <c r="D802" s="157" t="str">
        <f t="shared" si="12"/>
        <v/>
      </c>
      <c r="E802" s="155"/>
    </row>
    <row r="803" spans="1:5">
      <c r="A803" s="177" t="s">
        <v>789</v>
      </c>
      <c r="B803" s="156">
        <f>SUM(B804,B829,B854,B880,B891,B902,B908,B915,B922,B925,)</f>
        <v>3294</v>
      </c>
      <c r="C803" s="156">
        <f>SUM(C804,C829,C854,C880,C891,C902,C908,C915,C922,C925,)</f>
        <v>2925</v>
      </c>
      <c r="D803" s="157">
        <f t="shared" si="12"/>
        <v>88.8</v>
      </c>
      <c r="E803" s="155"/>
    </row>
    <row r="804" spans="1:5">
      <c r="A804" s="177" t="s">
        <v>790</v>
      </c>
      <c r="B804" s="156">
        <f>SUM(B805:B828)</f>
        <v>3294</v>
      </c>
      <c r="C804" s="156">
        <f>SUM(C805:C828)</f>
        <v>2925</v>
      </c>
      <c r="D804" s="157">
        <f t="shared" si="12"/>
        <v>88.8</v>
      </c>
      <c r="E804" s="155"/>
    </row>
    <row r="805" spans="1:5">
      <c r="A805" s="177" t="s">
        <v>771</v>
      </c>
      <c r="B805" s="159">
        <v>3294</v>
      </c>
      <c r="C805" s="159">
        <v>2925</v>
      </c>
      <c r="D805" s="157">
        <f t="shared" si="12"/>
        <v>88.8</v>
      </c>
      <c r="E805" s="155"/>
    </row>
    <row r="806" spans="1:5">
      <c r="A806" s="177" t="s">
        <v>772</v>
      </c>
      <c r="B806" s="159"/>
      <c r="C806" s="159"/>
      <c r="D806" s="157" t="str">
        <f t="shared" si="12"/>
        <v/>
      </c>
      <c r="E806" s="155"/>
    </row>
    <row r="807" spans="1:5">
      <c r="A807" s="177" t="s">
        <v>773</v>
      </c>
      <c r="B807" s="159"/>
      <c r="C807" s="159"/>
      <c r="D807" s="157" t="str">
        <f t="shared" si="12"/>
        <v/>
      </c>
      <c r="E807" s="155"/>
    </row>
    <row r="808" spans="1:5">
      <c r="A808" s="177" t="s">
        <v>791</v>
      </c>
      <c r="B808" s="159"/>
      <c r="C808" s="159"/>
      <c r="D808" s="157" t="str">
        <f t="shared" si="12"/>
        <v/>
      </c>
      <c r="E808" s="155"/>
    </row>
    <row r="809" spans="1:5">
      <c r="A809" s="177" t="s">
        <v>792</v>
      </c>
      <c r="B809" s="159"/>
      <c r="C809" s="159"/>
      <c r="D809" s="157" t="str">
        <f t="shared" si="12"/>
        <v/>
      </c>
      <c r="E809" s="155"/>
    </row>
    <row r="810" spans="1:5">
      <c r="A810" s="177" t="s">
        <v>793</v>
      </c>
      <c r="B810" s="159"/>
      <c r="C810" s="159"/>
      <c r="D810" s="157" t="str">
        <f t="shared" si="12"/>
        <v/>
      </c>
      <c r="E810" s="155"/>
    </row>
    <row r="811" spans="1:5">
      <c r="A811" s="177" t="s">
        <v>794</v>
      </c>
      <c r="B811" s="159"/>
      <c r="C811" s="159"/>
      <c r="D811" s="157" t="str">
        <f t="shared" si="12"/>
        <v/>
      </c>
      <c r="E811" s="155"/>
    </row>
    <row r="812" spans="1:5">
      <c r="A812" s="177" t="s">
        <v>795</v>
      </c>
      <c r="B812" s="159"/>
      <c r="C812" s="159"/>
      <c r="D812" s="157" t="str">
        <f t="shared" si="12"/>
        <v/>
      </c>
      <c r="E812" s="155"/>
    </row>
    <row r="813" spans="1:5">
      <c r="A813" s="177" t="s">
        <v>796</v>
      </c>
      <c r="B813" s="159"/>
      <c r="C813" s="159"/>
      <c r="D813" s="157" t="str">
        <f t="shared" si="12"/>
        <v/>
      </c>
      <c r="E813" s="155"/>
    </row>
    <row r="814" spans="1:5">
      <c r="A814" s="177" t="s">
        <v>797</v>
      </c>
      <c r="B814" s="159"/>
      <c r="C814" s="159"/>
      <c r="D814" s="157" t="str">
        <f t="shared" si="12"/>
        <v/>
      </c>
      <c r="E814" s="155"/>
    </row>
    <row r="815" spans="1:5">
      <c r="A815" s="177" t="s">
        <v>798</v>
      </c>
      <c r="B815" s="159"/>
      <c r="C815" s="159"/>
      <c r="D815" s="157" t="str">
        <f t="shared" si="12"/>
        <v/>
      </c>
      <c r="E815" s="155"/>
    </row>
    <row r="816" spans="1:5">
      <c r="A816" s="177" t="s">
        <v>799</v>
      </c>
      <c r="B816" s="159"/>
      <c r="C816" s="159"/>
      <c r="D816" s="157" t="str">
        <f t="shared" si="12"/>
        <v/>
      </c>
      <c r="E816" s="155"/>
    </row>
    <row r="817" spans="1:5">
      <c r="A817" s="177" t="s">
        <v>800</v>
      </c>
      <c r="B817" s="159"/>
      <c r="C817" s="159"/>
      <c r="D817" s="157" t="str">
        <f t="shared" si="12"/>
        <v/>
      </c>
      <c r="E817" s="155"/>
    </row>
    <row r="818" spans="1:5">
      <c r="A818" s="177" t="s">
        <v>801</v>
      </c>
      <c r="B818" s="159"/>
      <c r="C818" s="159"/>
      <c r="D818" s="157" t="str">
        <f t="shared" si="12"/>
        <v/>
      </c>
      <c r="E818" s="155"/>
    </row>
    <row r="819" spans="1:5">
      <c r="A819" s="177" t="s">
        <v>802</v>
      </c>
      <c r="B819" s="159"/>
      <c r="C819" s="159"/>
      <c r="D819" s="157" t="str">
        <f t="shared" si="12"/>
        <v/>
      </c>
      <c r="E819" s="155"/>
    </row>
    <row r="820" spans="1:5">
      <c r="A820" s="177" t="s">
        <v>803</v>
      </c>
      <c r="B820" s="159"/>
      <c r="C820" s="159"/>
      <c r="D820" s="157" t="str">
        <f t="shared" si="12"/>
        <v/>
      </c>
      <c r="E820" s="155"/>
    </row>
    <row r="821" spans="1:5">
      <c r="A821" s="177" t="s">
        <v>804</v>
      </c>
      <c r="B821" s="159"/>
      <c r="C821" s="159"/>
      <c r="D821" s="157" t="str">
        <f t="shared" si="12"/>
        <v/>
      </c>
      <c r="E821" s="155"/>
    </row>
    <row r="822" spans="1:5">
      <c r="A822" s="177" t="s">
        <v>805</v>
      </c>
      <c r="B822" s="159"/>
      <c r="C822" s="159"/>
      <c r="D822" s="157" t="str">
        <f t="shared" si="12"/>
        <v/>
      </c>
      <c r="E822" s="155"/>
    </row>
    <row r="823" spans="1:5">
      <c r="A823" s="177" t="s">
        <v>806</v>
      </c>
      <c r="B823" s="159"/>
      <c r="C823" s="159"/>
      <c r="D823" s="157" t="str">
        <f t="shared" si="12"/>
        <v/>
      </c>
      <c r="E823" s="155"/>
    </row>
    <row r="824" spans="1:5">
      <c r="A824" s="177" t="s">
        <v>807</v>
      </c>
      <c r="B824" s="159"/>
      <c r="C824" s="159"/>
      <c r="D824" s="157" t="str">
        <f t="shared" si="12"/>
        <v/>
      </c>
      <c r="E824" s="155"/>
    </row>
    <row r="825" spans="1:5">
      <c r="A825" s="177" t="s">
        <v>808</v>
      </c>
      <c r="B825" s="159"/>
      <c r="C825" s="159"/>
      <c r="D825" s="157" t="str">
        <f t="shared" si="12"/>
        <v/>
      </c>
      <c r="E825" s="155"/>
    </row>
    <row r="826" spans="1:5">
      <c r="A826" s="177" t="s">
        <v>809</v>
      </c>
      <c r="B826" s="159"/>
      <c r="C826" s="159"/>
      <c r="D826" s="157" t="str">
        <f t="shared" si="12"/>
        <v/>
      </c>
      <c r="E826" s="155"/>
    </row>
    <row r="827" spans="1:5">
      <c r="A827" s="177" t="s">
        <v>810</v>
      </c>
      <c r="B827" s="159"/>
      <c r="C827" s="159"/>
      <c r="D827" s="157" t="str">
        <f t="shared" si="12"/>
        <v/>
      </c>
      <c r="E827" s="155"/>
    </row>
    <row r="828" spans="1:5">
      <c r="A828" s="177" t="s">
        <v>811</v>
      </c>
      <c r="B828" s="159"/>
      <c r="C828" s="159"/>
      <c r="D828" s="157" t="str">
        <f t="shared" si="12"/>
        <v/>
      </c>
      <c r="E828" s="155"/>
    </row>
    <row r="829" spans="1:5">
      <c r="A829" s="177" t="s">
        <v>1242</v>
      </c>
      <c r="B829" s="156">
        <f>SUM(B830:B853)</f>
        <v>0</v>
      </c>
      <c r="C829" s="156">
        <f>SUM(C830:C853)</f>
        <v>0</v>
      </c>
      <c r="D829" s="157" t="str">
        <f t="shared" si="12"/>
        <v/>
      </c>
      <c r="E829" s="155"/>
    </row>
    <row r="830" spans="1:5">
      <c r="A830" s="177" t="s">
        <v>771</v>
      </c>
      <c r="B830" s="159"/>
      <c r="C830" s="159"/>
      <c r="D830" s="157" t="str">
        <f t="shared" si="12"/>
        <v/>
      </c>
      <c r="E830" s="155"/>
    </row>
    <row r="831" spans="1:5">
      <c r="A831" s="177" t="s">
        <v>772</v>
      </c>
      <c r="B831" s="159"/>
      <c r="C831" s="159"/>
      <c r="D831" s="157" t="str">
        <f t="shared" si="12"/>
        <v/>
      </c>
      <c r="E831" s="155"/>
    </row>
    <row r="832" spans="1:5">
      <c r="A832" s="177" t="s">
        <v>773</v>
      </c>
      <c r="B832" s="159"/>
      <c r="C832" s="159"/>
      <c r="D832" s="157" t="str">
        <f t="shared" si="12"/>
        <v/>
      </c>
      <c r="E832" s="155"/>
    </row>
    <row r="833" spans="1:5">
      <c r="A833" s="176" t="s">
        <v>1243</v>
      </c>
      <c r="B833" s="159"/>
      <c r="C833" s="159"/>
      <c r="D833" s="157" t="str">
        <f t="shared" si="12"/>
        <v/>
      </c>
      <c r="E833" s="155"/>
    </row>
    <row r="834" spans="1:5">
      <c r="A834" s="177" t="s">
        <v>814</v>
      </c>
      <c r="B834" s="159"/>
      <c r="C834" s="159"/>
      <c r="D834" s="157" t="str">
        <f t="shared" si="12"/>
        <v/>
      </c>
      <c r="E834" s="155"/>
    </row>
    <row r="835" spans="1:5">
      <c r="A835" s="177" t="s">
        <v>1244</v>
      </c>
      <c r="B835" s="159"/>
      <c r="C835" s="159"/>
      <c r="D835" s="157" t="str">
        <f t="shared" si="12"/>
        <v/>
      </c>
      <c r="E835" s="155"/>
    </row>
    <row r="836" spans="1:5">
      <c r="A836" s="177" t="s">
        <v>816</v>
      </c>
      <c r="B836" s="159"/>
      <c r="C836" s="159"/>
      <c r="D836" s="157" t="str">
        <f t="shared" si="12"/>
        <v/>
      </c>
      <c r="E836" s="155"/>
    </row>
    <row r="837" spans="1:5">
      <c r="A837" s="177" t="s">
        <v>818</v>
      </c>
      <c r="B837" s="159"/>
      <c r="C837" s="159"/>
      <c r="D837" s="157" t="str">
        <f t="shared" ref="D837:D900" si="13">IF(B837=0,"",ROUND(C837/B837*100,1))</f>
        <v/>
      </c>
      <c r="E837" s="155"/>
    </row>
    <row r="838" spans="1:5">
      <c r="A838" s="176" t="s">
        <v>1245</v>
      </c>
      <c r="B838" s="159"/>
      <c r="C838" s="159"/>
      <c r="D838" s="157" t="str">
        <f t="shared" si="13"/>
        <v/>
      </c>
      <c r="E838" s="155"/>
    </row>
    <row r="839" spans="1:5">
      <c r="A839" s="177" t="s">
        <v>820</v>
      </c>
      <c r="B839" s="159"/>
      <c r="C839" s="159"/>
      <c r="D839" s="157" t="str">
        <f t="shared" si="13"/>
        <v/>
      </c>
      <c r="E839" s="155"/>
    </row>
    <row r="840" spans="1:5">
      <c r="A840" s="177" t="s">
        <v>821</v>
      </c>
      <c r="B840" s="159"/>
      <c r="C840" s="159"/>
      <c r="D840" s="157" t="str">
        <f t="shared" si="13"/>
        <v/>
      </c>
      <c r="E840" s="155"/>
    </row>
    <row r="841" spans="1:5">
      <c r="A841" s="176" t="s">
        <v>1246</v>
      </c>
      <c r="B841" s="159"/>
      <c r="C841" s="159"/>
      <c r="D841" s="157" t="str">
        <f t="shared" si="13"/>
        <v/>
      </c>
      <c r="E841" s="155"/>
    </row>
    <row r="842" spans="1:5">
      <c r="A842" s="177" t="s">
        <v>824</v>
      </c>
      <c r="B842" s="159"/>
      <c r="C842" s="159"/>
      <c r="D842" s="157" t="str">
        <f t="shared" si="13"/>
        <v/>
      </c>
      <c r="E842" s="155"/>
    </row>
    <row r="843" spans="1:5">
      <c r="A843" s="176" t="s">
        <v>1247</v>
      </c>
      <c r="B843" s="159"/>
      <c r="C843" s="159"/>
      <c r="D843" s="157" t="str">
        <f t="shared" si="13"/>
        <v/>
      </c>
      <c r="E843" s="155"/>
    </row>
    <row r="844" spans="1:5">
      <c r="A844" s="176" t="s">
        <v>1248</v>
      </c>
      <c r="B844" s="159"/>
      <c r="C844" s="159"/>
      <c r="D844" s="157" t="str">
        <f t="shared" si="13"/>
        <v/>
      </c>
      <c r="E844" s="155"/>
    </row>
    <row r="845" spans="1:5">
      <c r="A845" s="177" t="s">
        <v>829</v>
      </c>
      <c r="B845" s="159"/>
      <c r="C845" s="159"/>
      <c r="D845" s="157" t="str">
        <f t="shared" si="13"/>
        <v/>
      </c>
      <c r="E845" s="155"/>
    </row>
    <row r="846" spans="1:5">
      <c r="A846" s="177" t="s">
        <v>832</v>
      </c>
      <c r="B846" s="159"/>
      <c r="C846" s="159"/>
      <c r="D846" s="157" t="str">
        <f t="shared" si="13"/>
        <v/>
      </c>
      <c r="E846" s="155"/>
    </row>
    <row r="847" spans="1:5">
      <c r="A847" s="176" t="s">
        <v>1249</v>
      </c>
      <c r="B847" s="159"/>
      <c r="C847" s="159"/>
      <c r="D847" s="157" t="str">
        <f t="shared" si="13"/>
        <v/>
      </c>
      <c r="E847" s="155"/>
    </row>
    <row r="848" spans="1:5">
      <c r="A848" s="177" t="s">
        <v>834</v>
      </c>
      <c r="B848" s="159"/>
      <c r="C848" s="159"/>
      <c r="D848" s="157" t="str">
        <f t="shared" si="13"/>
        <v/>
      </c>
      <c r="E848" s="155"/>
    </row>
    <row r="849" spans="1:5">
      <c r="A849" s="176" t="s">
        <v>1250</v>
      </c>
      <c r="B849" s="159"/>
      <c r="C849" s="159"/>
      <c r="D849" s="157" t="str">
        <f t="shared" si="13"/>
        <v/>
      </c>
      <c r="E849" s="155"/>
    </row>
    <row r="850" spans="1:5">
      <c r="A850" s="176" t="s">
        <v>1251</v>
      </c>
      <c r="B850" s="159"/>
      <c r="C850" s="159"/>
      <c r="D850" s="157" t="str">
        <f t="shared" si="13"/>
        <v/>
      </c>
      <c r="E850" s="155"/>
    </row>
    <row r="851" spans="1:5">
      <c r="A851" s="176" t="s">
        <v>1252</v>
      </c>
      <c r="B851" s="159"/>
      <c r="C851" s="159"/>
      <c r="D851" s="157" t="str">
        <f t="shared" si="13"/>
        <v/>
      </c>
      <c r="E851" s="155"/>
    </row>
    <row r="852" spans="1:5">
      <c r="A852" s="176" t="s">
        <v>1253</v>
      </c>
      <c r="B852" s="159"/>
      <c r="C852" s="159"/>
      <c r="D852" s="157" t="str">
        <f t="shared" si="13"/>
        <v/>
      </c>
      <c r="E852" s="155"/>
    </row>
    <row r="853" spans="1:5">
      <c r="A853" s="177" t="s">
        <v>836</v>
      </c>
      <c r="B853" s="159"/>
      <c r="C853" s="159"/>
      <c r="D853" s="157" t="str">
        <f t="shared" si="13"/>
        <v/>
      </c>
      <c r="E853" s="155"/>
    </row>
    <row r="854" spans="1:5">
      <c r="A854" s="177" t="s">
        <v>837</v>
      </c>
      <c r="B854" s="156">
        <f>SUM(B855:B879)</f>
        <v>0</v>
      </c>
      <c r="C854" s="156">
        <f>SUM(C855:C879)</f>
        <v>0</v>
      </c>
      <c r="D854" s="157" t="str">
        <f t="shared" si="13"/>
        <v/>
      </c>
      <c r="E854" s="155"/>
    </row>
    <row r="855" spans="1:5">
      <c r="A855" s="177" t="s">
        <v>771</v>
      </c>
      <c r="B855" s="159"/>
      <c r="C855" s="159"/>
      <c r="D855" s="157" t="str">
        <f t="shared" si="13"/>
        <v/>
      </c>
      <c r="E855" s="155"/>
    </row>
    <row r="856" spans="1:5">
      <c r="A856" s="177" t="s">
        <v>772</v>
      </c>
      <c r="B856" s="159"/>
      <c r="C856" s="159"/>
      <c r="D856" s="157" t="str">
        <f t="shared" si="13"/>
        <v/>
      </c>
      <c r="E856" s="155"/>
    </row>
    <row r="857" spans="1:5">
      <c r="A857" s="177" t="s">
        <v>773</v>
      </c>
      <c r="B857" s="159"/>
      <c r="C857" s="159"/>
      <c r="D857" s="157" t="str">
        <f t="shared" si="13"/>
        <v/>
      </c>
      <c r="E857" s="155"/>
    </row>
    <row r="858" spans="1:5">
      <c r="A858" s="177" t="s">
        <v>838</v>
      </c>
      <c r="B858" s="159"/>
      <c r="C858" s="159"/>
      <c r="D858" s="157" t="str">
        <f t="shared" si="13"/>
        <v/>
      </c>
      <c r="E858" s="155"/>
    </row>
    <row r="859" spans="1:5">
      <c r="A859" s="177" t="s">
        <v>839</v>
      </c>
      <c r="B859" s="159"/>
      <c r="C859" s="159"/>
      <c r="D859" s="157" t="str">
        <f t="shared" si="13"/>
        <v/>
      </c>
      <c r="E859" s="155"/>
    </row>
    <row r="860" spans="1:5">
      <c r="A860" s="177" t="s">
        <v>840</v>
      </c>
      <c r="B860" s="159"/>
      <c r="C860" s="159"/>
      <c r="D860" s="157" t="str">
        <f t="shared" si="13"/>
        <v/>
      </c>
      <c r="E860" s="155"/>
    </row>
    <row r="861" spans="1:5">
      <c r="A861" s="177" t="s">
        <v>841</v>
      </c>
      <c r="B861" s="159"/>
      <c r="C861" s="159"/>
      <c r="D861" s="157" t="str">
        <f t="shared" si="13"/>
        <v/>
      </c>
      <c r="E861" s="155"/>
    </row>
    <row r="862" spans="1:5">
      <c r="A862" s="177" t="s">
        <v>842</v>
      </c>
      <c r="B862" s="159"/>
      <c r="C862" s="159"/>
      <c r="D862" s="157" t="str">
        <f t="shared" si="13"/>
        <v/>
      </c>
      <c r="E862" s="155"/>
    </row>
    <row r="863" spans="1:5">
      <c r="A863" s="177" t="s">
        <v>843</v>
      </c>
      <c r="B863" s="159"/>
      <c r="C863" s="159"/>
      <c r="D863" s="157" t="str">
        <f t="shared" si="13"/>
        <v/>
      </c>
      <c r="E863" s="155"/>
    </row>
    <row r="864" spans="1:5">
      <c r="A864" s="177" t="s">
        <v>844</v>
      </c>
      <c r="B864" s="159"/>
      <c r="C864" s="159"/>
      <c r="D864" s="157" t="str">
        <f t="shared" si="13"/>
        <v/>
      </c>
      <c r="E864" s="155"/>
    </row>
    <row r="865" spans="1:5">
      <c r="A865" s="177" t="s">
        <v>845</v>
      </c>
      <c r="B865" s="159"/>
      <c r="C865" s="159"/>
      <c r="D865" s="157" t="str">
        <f t="shared" si="13"/>
        <v/>
      </c>
      <c r="E865" s="155"/>
    </row>
    <row r="866" spans="1:5">
      <c r="A866" s="177" t="s">
        <v>846</v>
      </c>
      <c r="B866" s="159"/>
      <c r="C866" s="159"/>
      <c r="D866" s="157" t="str">
        <f t="shared" si="13"/>
        <v/>
      </c>
      <c r="E866" s="155"/>
    </row>
    <row r="867" spans="1:5">
      <c r="A867" s="177" t="s">
        <v>847</v>
      </c>
      <c r="B867" s="159"/>
      <c r="C867" s="159"/>
      <c r="D867" s="157" t="str">
        <f t="shared" si="13"/>
        <v/>
      </c>
      <c r="E867" s="155"/>
    </row>
    <row r="868" spans="1:5">
      <c r="A868" s="177" t="s">
        <v>848</v>
      </c>
      <c r="B868" s="159"/>
      <c r="C868" s="159"/>
      <c r="D868" s="157" t="str">
        <f t="shared" si="13"/>
        <v/>
      </c>
      <c r="E868" s="155"/>
    </row>
    <row r="869" spans="1:5">
      <c r="A869" s="177" t="s">
        <v>849</v>
      </c>
      <c r="B869" s="159"/>
      <c r="C869" s="159"/>
      <c r="D869" s="157" t="str">
        <f t="shared" si="13"/>
        <v/>
      </c>
      <c r="E869" s="155"/>
    </row>
    <row r="870" spans="1:5">
      <c r="A870" s="177" t="s">
        <v>850</v>
      </c>
      <c r="B870" s="159"/>
      <c r="C870" s="159"/>
      <c r="D870" s="157" t="str">
        <f t="shared" si="13"/>
        <v/>
      </c>
      <c r="E870" s="155"/>
    </row>
    <row r="871" spans="1:5">
      <c r="A871" s="177" t="s">
        <v>851</v>
      </c>
      <c r="B871" s="159"/>
      <c r="C871" s="159"/>
      <c r="D871" s="157" t="str">
        <f t="shared" si="13"/>
        <v/>
      </c>
      <c r="E871" s="155"/>
    </row>
    <row r="872" spans="1:5">
      <c r="A872" s="177" t="s">
        <v>852</v>
      </c>
      <c r="B872" s="159"/>
      <c r="C872" s="159"/>
      <c r="D872" s="157" t="str">
        <f t="shared" si="13"/>
        <v/>
      </c>
      <c r="E872" s="155"/>
    </row>
    <row r="873" spans="1:5">
      <c r="A873" s="177" t="s">
        <v>853</v>
      </c>
      <c r="B873" s="159"/>
      <c r="C873" s="159"/>
      <c r="D873" s="157" t="str">
        <f t="shared" si="13"/>
        <v/>
      </c>
      <c r="E873" s="155"/>
    </row>
    <row r="874" spans="1:5">
      <c r="A874" s="177" t="s">
        <v>854</v>
      </c>
      <c r="B874" s="159"/>
      <c r="C874" s="159"/>
      <c r="D874" s="157" t="str">
        <f t="shared" si="13"/>
        <v/>
      </c>
      <c r="E874" s="155"/>
    </row>
    <row r="875" spans="1:5">
      <c r="A875" s="177" t="s">
        <v>855</v>
      </c>
      <c r="B875" s="159"/>
      <c r="C875" s="159"/>
      <c r="D875" s="157" t="str">
        <f t="shared" si="13"/>
        <v/>
      </c>
      <c r="E875" s="155"/>
    </row>
    <row r="876" spans="1:5">
      <c r="A876" s="177" t="s">
        <v>829</v>
      </c>
      <c r="B876" s="159"/>
      <c r="C876" s="159"/>
      <c r="D876" s="157" t="str">
        <f t="shared" si="13"/>
        <v/>
      </c>
      <c r="E876" s="155"/>
    </row>
    <row r="877" spans="1:5">
      <c r="A877" s="177" t="s">
        <v>857</v>
      </c>
      <c r="B877" s="159"/>
      <c r="C877" s="159"/>
      <c r="D877" s="157" t="str">
        <f t="shared" si="13"/>
        <v/>
      </c>
      <c r="E877" s="155"/>
    </row>
    <row r="878" spans="1:5">
      <c r="A878" s="177" t="s">
        <v>858</v>
      </c>
      <c r="B878" s="159"/>
      <c r="C878" s="159"/>
      <c r="D878" s="157" t="str">
        <f t="shared" si="13"/>
        <v/>
      </c>
      <c r="E878" s="155"/>
    </row>
    <row r="879" spans="1:5">
      <c r="A879" s="177" t="s">
        <v>859</v>
      </c>
      <c r="B879" s="159"/>
      <c r="C879" s="159"/>
      <c r="D879" s="157" t="str">
        <f t="shared" si="13"/>
        <v/>
      </c>
      <c r="E879" s="155"/>
    </row>
    <row r="880" spans="1:5">
      <c r="A880" s="177" t="s">
        <v>860</v>
      </c>
      <c r="B880" s="156">
        <f>SUM(B881:B890)</f>
        <v>0</v>
      </c>
      <c r="C880" s="156">
        <f>SUM(C881:C890)</f>
        <v>0</v>
      </c>
      <c r="D880" s="157" t="str">
        <f t="shared" si="13"/>
        <v/>
      </c>
      <c r="E880" s="155"/>
    </row>
    <row r="881" spans="1:5">
      <c r="A881" s="177" t="s">
        <v>771</v>
      </c>
      <c r="B881" s="159"/>
      <c r="C881" s="159"/>
      <c r="D881" s="157" t="str">
        <f t="shared" si="13"/>
        <v/>
      </c>
      <c r="E881" s="155"/>
    </row>
    <row r="882" spans="1:5">
      <c r="A882" s="177" t="s">
        <v>772</v>
      </c>
      <c r="B882" s="159"/>
      <c r="C882" s="159"/>
      <c r="D882" s="157" t="str">
        <f t="shared" si="13"/>
        <v/>
      </c>
      <c r="E882" s="155"/>
    </row>
    <row r="883" spans="1:5">
      <c r="A883" s="177" t="s">
        <v>773</v>
      </c>
      <c r="B883" s="159"/>
      <c r="C883" s="159"/>
      <c r="D883" s="157" t="str">
        <f t="shared" si="13"/>
        <v/>
      </c>
      <c r="E883" s="155"/>
    </row>
    <row r="884" spans="1:5">
      <c r="A884" s="177" t="s">
        <v>861</v>
      </c>
      <c r="B884" s="159"/>
      <c r="C884" s="159"/>
      <c r="D884" s="157" t="str">
        <f t="shared" si="13"/>
        <v/>
      </c>
      <c r="E884" s="155"/>
    </row>
    <row r="885" spans="1:5">
      <c r="A885" s="177" t="s">
        <v>862</v>
      </c>
      <c r="B885" s="159"/>
      <c r="C885" s="159"/>
      <c r="D885" s="157" t="str">
        <f t="shared" si="13"/>
        <v/>
      </c>
      <c r="E885" s="155"/>
    </row>
    <row r="886" spans="1:5">
      <c r="A886" s="177" t="s">
        <v>863</v>
      </c>
      <c r="B886" s="159"/>
      <c r="C886" s="159"/>
      <c r="D886" s="157" t="str">
        <f t="shared" si="13"/>
        <v/>
      </c>
      <c r="E886" s="155"/>
    </row>
    <row r="887" spans="1:5">
      <c r="A887" s="177" t="s">
        <v>864</v>
      </c>
      <c r="B887" s="159"/>
      <c r="C887" s="159"/>
      <c r="D887" s="157" t="str">
        <f t="shared" si="13"/>
        <v/>
      </c>
      <c r="E887" s="155"/>
    </row>
    <row r="888" spans="1:5">
      <c r="A888" s="177" t="s">
        <v>865</v>
      </c>
      <c r="B888" s="159"/>
      <c r="C888" s="159"/>
      <c r="D888" s="157" t="str">
        <f t="shared" si="13"/>
        <v/>
      </c>
      <c r="E888" s="155"/>
    </row>
    <row r="889" spans="1:5">
      <c r="A889" s="177" t="s">
        <v>866</v>
      </c>
      <c r="B889" s="159"/>
      <c r="C889" s="159"/>
      <c r="D889" s="157" t="str">
        <f t="shared" si="13"/>
        <v/>
      </c>
      <c r="E889" s="155"/>
    </row>
    <row r="890" spans="1:5">
      <c r="A890" s="177" t="s">
        <v>867</v>
      </c>
      <c r="B890" s="159"/>
      <c r="C890" s="159"/>
      <c r="D890" s="157" t="str">
        <f t="shared" si="13"/>
        <v/>
      </c>
      <c r="E890" s="155"/>
    </row>
    <row r="891" spans="1:5">
      <c r="A891" s="177" t="s">
        <v>868</v>
      </c>
      <c r="B891" s="156">
        <f>SUM(B892:B901)</f>
        <v>0</v>
      </c>
      <c r="C891" s="156">
        <f>SUM(C892:C901)</f>
        <v>0</v>
      </c>
      <c r="D891" s="157" t="str">
        <f t="shared" si="13"/>
        <v/>
      </c>
      <c r="E891" s="155"/>
    </row>
    <row r="892" spans="1:5">
      <c r="A892" s="177" t="s">
        <v>771</v>
      </c>
      <c r="B892" s="159"/>
      <c r="C892" s="159"/>
      <c r="D892" s="157" t="str">
        <f t="shared" si="13"/>
        <v/>
      </c>
      <c r="E892" s="155"/>
    </row>
    <row r="893" spans="1:5">
      <c r="A893" s="177" t="s">
        <v>772</v>
      </c>
      <c r="B893" s="159"/>
      <c r="C893" s="159"/>
      <c r="D893" s="157" t="str">
        <f t="shared" si="13"/>
        <v/>
      </c>
      <c r="E893" s="155"/>
    </row>
    <row r="894" spans="1:5">
      <c r="A894" s="177" t="s">
        <v>773</v>
      </c>
      <c r="B894" s="159"/>
      <c r="C894" s="159"/>
      <c r="D894" s="157" t="str">
        <f t="shared" si="13"/>
        <v/>
      </c>
      <c r="E894" s="155"/>
    </row>
    <row r="895" spans="1:5">
      <c r="A895" s="177" t="s">
        <v>869</v>
      </c>
      <c r="B895" s="159"/>
      <c r="C895" s="159"/>
      <c r="D895" s="157" t="str">
        <f t="shared" si="13"/>
        <v/>
      </c>
      <c r="E895" s="155"/>
    </row>
    <row r="896" spans="1:5">
      <c r="A896" s="177" t="s">
        <v>870</v>
      </c>
      <c r="B896" s="159"/>
      <c r="C896" s="159"/>
      <c r="D896" s="157" t="str">
        <f t="shared" si="13"/>
        <v/>
      </c>
      <c r="E896" s="155"/>
    </row>
    <row r="897" spans="1:5">
      <c r="A897" s="177" t="s">
        <v>871</v>
      </c>
      <c r="B897" s="159"/>
      <c r="C897" s="159"/>
      <c r="D897" s="157" t="str">
        <f t="shared" si="13"/>
        <v/>
      </c>
      <c r="E897" s="155"/>
    </row>
    <row r="898" spans="1:5">
      <c r="A898" s="177" t="s">
        <v>872</v>
      </c>
      <c r="B898" s="159"/>
      <c r="C898" s="159"/>
      <c r="D898" s="157" t="str">
        <f t="shared" si="13"/>
        <v/>
      </c>
      <c r="E898" s="155"/>
    </row>
    <row r="899" spans="1:5">
      <c r="A899" s="177" t="s">
        <v>873</v>
      </c>
      <c r="B899" s="159"/>
      <c r="C899" s="159"/>
      <c r="D899" s="157" t="str">
        <f t="shared" si="13"/>
        <v/>
      </c>
      <c r="E899" s="155"/>
    </row>
    <row r="900" spans="1:5">
      <c r="A900" s="177" t="s">
        <v>874</v>
      </c>
      <c r="B900" s="159"/>
      <c r="C900" s="159"/>
      <c r="D900" s="157" t="str">
        <f t="shared" si="13"/>
        <v/>
      </c>
      <c r="E900" s="155"/>
    </row>
    <row r="901" spans="1:5">
      <c r="A901" s="177" t="s">
        <v>875</v>
      </c>
      <c r="B901" s="159"/>
      <c r="C901" s="159"/>
      <c r="D901" s="157" t="str">
        <f t="shared" ref="D901:D964" si="14">IF(B901=0,"",ROUND(C901/B901*100,1))</f>
        <v/>
      </c>
      <c r="E901" s="155"/>
    </row>
    <row r="902" spans="1:5">
      <c r="A902" s="177" t="s">
        <v>876</v>
      </c>
      <c r="B902" s="156">
        <f>SUM(B903:B907)</f>
        <v>0</v>
      </c>
      <c r="C902" s="156">
        <f>SUM(C903:C907)</f>
        <v>0</v>
      </c>
      <c r="D902" s="157" t="str">
        <f t="shared" si="14"/>
        <v/>
      </c>
      <c r="E902" s="155"/>
    </row>
    <row r="903" spans="1:5">
      <c r="A903" s="177" t="s">
        <v>877</v>
      </c>
      <c r="B903" s="159"/>
      <c r="C903" s="159"/>
      <c r="D903" s="157" t="str">
        <f t="shared" si="14"/>
        <v/>
      </c>
      <c r="E903" s="155"/>
    </row>
    <row r="904" spans="1:5">
      <c r="A904" s="177" t="s">
        <v>878</v>
      </c>
      <c r="B904" s="159"/>
      <c r="C904" s="159"/>
      <c r="D904" s="157" t="str">
        <f t="shared" si="14"/>
        <v/>
      </c>
      <c r="E904" s="155"/>
    </row>
    <row r="905" spans="1:5">
      <c r="A905" s="177" t="s">
        <v>879</v>
      </c>
      <c r="B905" s="159"/>
      <c r="C905" s="159"/>
      <c r="D905" s="157" t="str">
        <f t="shared" si="14"/>
        <v/>
      </c>
      <c r="E905" s="155"/>
    </row>
    <row r="906" spans="1:5">
      <c r="A906" s="177" t="s">
        <v>880</v>
      </c>
      <c r="B906" s="159"/>
      <c r="C906" s="159"/>
      <c r="D906" s="157" t="str">
        <f t="shared" si="14"/>
        <v/>
      </c>
      <c r="E906" s="155"/>
    </row>
    <row r="907" spans="1:5">
      <c r="A907" s="177" t="s">
        <v>881</v>
      </c>
      <c r="B907" s="159"/>
      <c r="C907" s="159"/>
      <c r="D907" s="157" t="str">
        <f t="shared" si="14"/>
        <v/>
      </c>
      <c r="E907" s="155"/>
    </row>
    <row r="908" spans="1:5">
      <c r="A908" s="177" t="s">
        <v>882</v>
      </c>
      <c r="B908" s="156">
        <f>SUM(B909:B914)</f>
        <v>0</v>
      </c>
      <c r="C908" s="156">
        <f>SUM(C909:C914)</f>
        <v>0</v>
      </c>
      <c r="D908" s="157" t="str">
        <f t="shared" si="14"/>
        <v/>
      </c>
      <c r="E908" s="155"/>
    </row>
    <row r="909" spans="1:5">
      <c r="A909" s="177" t="s">
        <v>883</v>
      </c>
      <c r="B909" s="159"/>
      <c r="C909" s="159"/>
      <c r="D909" s="157" t="str">
        <f t="shared" si="14"/>
        <v/>
      </c>
      <c r="E909" s="155"/>
    </row>
    <row r="910" spans="1:5">
      <c r="A910" s="177" t="s">
        <v>884</v>
      </c>
      <c r="B910" s="159"/>
      <c r="C910" s="159"/>
      <c r="D910" s="157" t="str">
        <f t="shared" si="14"/>
        <v/>
      </c>
      <c r="E910" s="155"/>
    </row>
    <row r="911" spans="1:5">
      <c r="A911" s="177" t="s">
        <v>885</v>
      </c>
      <c r="B911" s="159"/>
      <c r="C911" s="159"/>
      <c r="D911" s="157" t="str">
        <f t="shared" si="14"/>
        <v/>
      </c>
      <c r="E911" s="155"/>
    </row>
    <row r="912" spans="1:5">
      <c r="A912" s="177" t="s">
        <v>886</v>
      </c>
      <c r="B912" s="159"/>
      <c r="C912" s="159"/>
      <c r="D912" s="157" t="str">
        <f t="shared" si="14"/>
        <v/>
      </c>
      <c r="E912" s="155"/>
    </row>
    <row r="913" spans="1:5">
      <c r="A913" s="177" t="s">
        <v>887</v>
      </c>
      <c r="B913" s="159"/>
      <c r="C913" s="159"/>
      <c r="D913" s="157" t="str">
        <f t="shared" si="14"/>
        <v/>
      </c>
      <c r="E913" s="155"/>
    </row>
    <row r="914" spans="1:5">
      <c r="A914" s="177" t="s">
        <v>888</v>
      </c>
      <c r="B914" s="159"/>
      <c r="C914" s="159"/>
      <c r="D914" s="157" t="str">
        <f t="shared" si="14"/>
        <v/>
      </c>
      <c r="E914" s="155"/>
    </row>
    <row r="915" spans="1:5">
      <c r="A915" s="177" t="s">
        <v>889</v>
      </c>
      <c r="B915" s="156">
        <f>SUM(B916:B921)</f>
        <v>0</v>
      </c>
      <c r="C915" s="156">
        <f>SUM(C916:C921)</f>
        <v>0</v>
      </c>
      <c r="D915" s="157" t="str">
        <f t="shared" si="14"/>
        <v/>
      </c>
      <c r="E915" s="155"/>
    </row>
    <row r="916" spans="1:5">
      <c r="A916" s="177" t="s">
        <v>890</v>
      </c>
      <c r="B916" s="159"/>
      <c r="C916" s="159"/>
      <c r="D916" s="157" t="str">
        <f t="shared" si="14"/>
        <v/>
      </c>
      <c r="E916" s="155"/>
    </row>
    <row r="917" spans="1:5">
      <c r="A917" s="177" t="s">
        <v>891</v>
      </c>
      <c r="B917" s="159"/>
      <c r="C917" s="159"/>
      <c r="D917" s="157" t="str">
        <f t="shared" si="14"/>
        <v/>
      </c>
      <c r="E917" s="155"/>
    </row>
    <row r="918" spans="1:5">
      <c r="A918" s="177" t="s">
        <v>892</v>
      </c>
      <c r="B918" s="159"/>
      <c r="C918" s="159"/>
      <c r="D918" s="157" t="str">
        <f t="shared" si="14"/>
        <v/>
      </c>
      <c r="E918" s="155"/>
    </row>
    <row r="919" spans="1:5">
      <c r="A919" s="177" t="s">
        <v>893</v>
      </c>
      <c r="B919" s="159"/>
      <c r="C919" s="159"/>
      <c r="D919" s="157" t="str">
        <f t="shared" si="14"/>
        <v/>
      </c>
      <c r="E919" s="155"/>
    </row>
    <row r="920" spans="1:5">
      <c r="A920" s="177" t="s">
        <v>894</v>
      </c>
      <c r="B920" s="159"/>
      <c r="C920" s="159"/>
      <c r="D920" s="157" t="str">
        <f t="shared" si="14"/>
        <v/>
      </c>
      <c r="E920" s="155"/>
    </row>
    <row r="921" spans="1:5">
      <c r="A921" s="177" t="s">
        <v>895</v>
      </c>
      <c r="B921" s="159"/>
      <c r="C921" s="159"/>
      <c r="D921" s="157" t="str">
        <f t="shared" si="14"/>
        <v/>
      </c>
      <c r="E921" s="155"/>
    </row>
    <row r="922" spans="1:5">
      <c r="A922" s="177" t="s">
        <v>896</v>
      </c>
      <c r="B922" s="156">
        <f>SUM(B923:B924)</f>
        <v>0</v>
      </c>
      <c r="C922" s="156">
        <f>SUM(C923:C924)</f>
        <v>0</v>
      </c>
      <c r="D922" s="157" t="str">
        <f t="shared" si="14"/>
        <v/>
      </c>
      <c r="E922" s="155"/>
    </row>
    <row r="923" spans="1:5">
      <c r="A923" s="177" t="s">
        <v>897</v>
      </c>
      <c r="B923" s="159"/>
      <c r="C923" s="159"/>
      <c r="D923" s="157" t="str">
        <f t="shared" si="14"/>
        <v/>
      </c>
      <c r="E923" s="155"/>
    </row>
    <row r="924" spans="1:5">
      <c r="A924" s="177" t="s">
        <v>899</v>
      </c>
      <c r="B924" s="159"/>
      <c r="C924" s="159"/>
      <c r="D924" s="157" t="str">
        <f t="shared" si="14"/>
        <v/>
      </c>
      <c r="E924" s="155"/>
    </row>
    <row r="925" spans="1:5">
      <c r="A925" s="177" t="s">
        <v>900</v>
      </c>
      <c r="B925" s="156">
        <f>SUM(B926:B927)</f>
        <v>0</v>
      </c>
      <c r="C925" s="156">
        <f>SUM(C926:C927)</f>
        <v>0</v>
      </c>
      <c r="D925" s="157" t="str">
        <f t="shared" si="14"/>
        <v/>
      </c>
      <c r="E925" s="155"/>
    </row>
    <row r="926" spans="1:5">
      <c r="A926" s="177" t="s">
        <v>901</v>
      </c>
      <c r="B926" s="159"/>
      <c r="C926" s="159"/>
      <c r="D926" s="157" t="str">
        <f t="shared" si="14"/>
        <v/>
      </c>
      <c r="E926" s="155"/>
    </row>
    <row r="927" spans="1:5">
      <c r="A927" s="177" t="s">
        <v>902</v>
      </c>
      <c r="B927" s="159"/>
      <c r="C927" s="159"/>
      <c r="D927" s="157" t="str">
        <f t="shared" si="14"/>
        <v/>
      </c>
      <c r="E927" s="155"/>
    </row>
    <row r="928" spans="1:5">
      <c r="A928" s="177" t="s">
        <v>903</v>
      </c>
      <c r="B928" s="156">
        <f>SUM(B929,B952,B962,B972,B977,B984,B989,)</f>
        <v>0</v>
      </c>
      <c r="C928" s="156">
        <f>SUM(C929,C952,C962,C972,C977,C984,C989,)</f>
        <v>0</v>
      </c>
      <c r="D928" s="157" t="str">
        <f t="shared" si="14"/>
        <v/>
      </c>
      <c r="E928" s="155"/>
    </row>
    <row r="929" spans="1:5">
      <c r="A929" s="177" t="s">
        <v>904</v>
      </c>
      <c r="B929" s="156">
        <f>SUM(B930:B951)</f>
        <v>0</v>
      </c>
      <c r="C929" s="156">
        <f>SUM(C930:C951)</f>
        <v>0</v>
      </c>
      <c r="D929" s="157" t="str">
        <f t="shared" si="14"/>
        <v/>
      </c>
      <c r="E929" s="155"/>
    </row>
    <row r="930" spans="1:5">
      <c r="A930" s="177" t="s">
        <v>771</v>
      </c>
      <c r="B930" s="159"/>
      <c r="C930" s="159"/>
      <c r="D930" s="157" t="str">
        <f t="shared" si="14"/>
        <v/>
      </c>
      <c r="E930" s="155"/>
    </row>
    <row r="931" spans="1:5">
      <c r="A931" s="177" t="s">
        <v>772</v>
      </c>
      <c r="B931" s="159"/>
      <c r="C931" s="159"/>
      <c r="D931" s="157" t="str">
        <f t="shared" si="14"/>
        <v/>
      </c>
      <c r="E931" s="155"/>
    </row>
    <row r="932" spans="1:5">
      <c r="A932" s="177" t="s">
        <v>773</v>
      </c>
      <c r="B932" s="159"/>
      <c r="C932" s="159"/>
      <c r="D932" s="157" t="str">
        <f t="shared" si="14"/>
        <v/>
      </c>
      <c r="E932" s="155"/>
    </row>
    <row r="933" spans="1:5">
      <c r="A933" s="177" t="s">
        <v>905</v>
      </c>
      <c r="B933" s="159"/>
      <c r="C933" s="159"/>
      <c r="D933" s="157" t="str">
        <f t="shared" si="14"/>
        <v/>
      </c>
      <c r="E933" s="155"/>
    </row>
    <row r="934" spans="1:5">
      <c r="A934" s="177" t="s">
        <v>906</v>
      </c>
      <c r="B934" s="159"/>
      <c r="C934" s="159"/>
      <c r="D934" s="157" t="str">
        <f t="shared" si="14"/>
        <v/>
      </c>
      <c r="E934" s="155"/>
    </row>
    <row r="935" spans="1:5">
      <c r="A935" s="177" t="s">
        <v>907</v>
      </c>
      <c r="B935" s="159"/>
      <c r="C935" s="159"/>
      <c r="D935" s="157" t="str">
        <f t="shared" si="14"/>
        <v/>
      </c>
      <c r="E935" s="155"/>
    </row>
    <row r="936" spans="1:5">
      <c r="A936" s="177" t="s">
        <v>908</v>
      </c>
      <c r="B936" s="159"/>
      <c r="C936" s="159"/>
      <c r="D936" s="157" t="str">
        <f t="shared" si="14"/>
        <v/>
      </c>
      <c r="E936" s="155"/>
    </row>
    <row r="937" spans="1:5">
      <c r="A937" s="177" t="s">
        <v>909</v>
      </c>
      <c r="B937" s="159"/>
      <c r="C937" s="159"/>
      <c r="D937" s="157" t="str">
        <f t="shared" si="14"/>
        <v/>
      </c>
      <c r="E937" s="155"/>
    </row>
    <row r="938" spans="1:5">
      <c r="A938" s="177" t="s">
        <v>910</v>
      </c>
      <c r="B938" s="159"/>
      <c r="C938" s="159"/>
      <c r="D938" s="157" t="str">
        <f t="shared" si="14"/>
        <v/>
      </c>
      <c r="E938" s="155"/>
    </row>
    <row r="939" spans="1:5">
      <c r="A939" s="177" t="s">
        <v>911</v>
      </c>
      <c r="B939" s="159"/>
      <c r="C939" s="159"/>
      <c r="D939" s="157" t="str">
        <f t="shared" si="14"/>
        <v/>
      </c>
      <c r="E939" s="155"/>
    </row>
    <row r="940" spans="1:5">
      <c r="A940" s="177" t="s">
        <v>912</v>
      </c>
      <c r="B940" s="159"/>
      <c r="C940" s="159"/>
      <c r="D940" s="157" t="str">
        <f t="shared" si="14"/>
        <v/>
      </c>
      <c r="E940" s="155"/>
    </row>
    <row r="941" spans="1:5">
      <c r="A941" s="177" t="s">
        <v>913</v>
      </c>
      <c r="B941" s="159"/>
      <c r="C941" s="159"/>
      <c r="D941" s="157" t="str">
        <f t="shared" si="14"/>
        <v/>
      </c>
      <c r="E941" s="155"/>
    </row>
    <row r="942" spans="1:5">
      <c r="A942" s="177" t="s">
        <v>914</v>
      </c>
      <c r="B942" s="159"/>
      <c r="C942" s="159"/>
      <c r="D942" s="157" t="str">
        <f t="shared" si="14"/>
        <v/>
      </c>
      <c r="E942" s="155"/>
    </row>
    <row r="943" spans="1:5">
      <c r="A943" s="177" t="s">
        <v>915</v>
      </c>
      <c r="B943" s="159"/>
      <c r="C943" s="159"/>
      <c r="D943" s="157" t="str">
        <f t="shared" si="14"/>
        <v/>
      </c>
      <c r="E943" s="155"/>
    </row>
    <row r="944" spans="1:5">
      <c r="A944" s="177" t="s">
        <v>916</v>
      </c>
      <c r="B944" s="159"/>
      <c r="C944" s="159"/>
      <c r="D944" s="157" t="str">
        <f t="shared" si="14"/>
        <v/>
      </c>
      <c r="E944" s="155"/>
    </row>
    <row r="945" spans="1:5">
      <c r="A945" s="177" t="s">
        <v>917</v>
      </c>
      <c r="B945" s="159"/>
      <c r="C945" s="159"/>
      <c r="D945" s="157" t="str">
        <f t="shared" si="14"/>
        <v/>
      </c>
      <c r="E945" s="155"/>
    </row>
    <row r="946" spans="1:5">
      <c r="A946" s="177" t="s">
        <v>918</v>
      </c>
      <c r="B946" s="159"/>
      <c r="C946" s="159"/>
      <c r="D946" s="157" t="str">
        <f t="shared" si="14"/>
        <v/>
      </c>
      <c r="E946" s="155"/>
    </row>
    <row r="947" spans="1:5">
      <c r="A947" s="177" t="s">
        <v>919</v>
      </c>
      <c r="B947" s="159"/>
      <c r="C947" s="159"/>
      <c r="D947" s="157" t="str">
        <f t="shared" si="14"/>
        <v/>
      </c>
      <c r="E947" s="155"/>
    </row>
    <row r="948" spans="1:5">
      <c r="A948" s="177" t="s">
        <v>920</v>
      </c>
      <c r="B948" s="159"/>
      <c r="C948" s="159"/>
      <c r="D948" s="157" t="str">
        <f t="shared" si="14"/>
        <v/>
      </c>
      <c r="E948" s="155"/>
    </row>
    <row r="949" spans="1:5">
      <c r="A949" s="177" t="s">
        <v>921</v>
      </c>
      <c r="B949" s="159"/>
      <c r="C949" s="159"/>
      <c r="D949" s="157" t="str">
        <f t="shared" si="14"/>
        <v/>
      </c>
      <c r="E949" s="155"/>
    </row>
    <row r="950" spans="1:5">
      <c r="A950" s="177" t="s">
        <v>922</v>
      </c>
      <c r="B950" s="159"/>
      <c r="C950" s="159"/>
      <c r="D950" s="157" t="str">
        <f t="shared" si="14"/>
        <v/>
      </c>
      <c r="E950" s="155"/>
    </row>
    <row r="951" spans="1:5">
      <c r="A951" s="177" t="s">
        <v>923</v>
      </c>
      <c r="B951" s="159"/>
      <c r="C951" s="159"/>
      <c r="D951" s="157" t="str">
        <f t="shared" si="14"/>
        <v/>
      </c>
      <c r="E951" s="155"/>
    </row>
    <row r="952" spans="1:5">
      <c r="A952" s="177" t="s">
        <v>924</v>
      </c>
      <c r="B952" s="156">
        <f>SUM(B953:B961)</f>
        <v>0</v>
      </c>
      <c r="C952" s="156">
        <f>SUM(C953:C961)</f>
        <v>0</v>
      </c>
      <c r="D952" s="157" t="str">
        <f t="shared" si="14"/>
        <v/>
      </c>
      <c r="E952" s="155"/>
    </row>
    <row r="953" spans="1:5">
      <c r="A953" s="177" t="s">
        <v>771</v>
      </c>
      <c r="B953" s="159"/>
      <c r="C953" s="159"/>
      <c r="D953" s="157" t="str">
        <f t="shared" si="14"/>
        <v/>
      </c>
      <c r="E953" s="155"/>
    </row>
    <row r="954" spans="1:5">
      <c r="A954" s="177" t="s">
        <v>772</v>
      </c>
      <c r="B954" s="159"/>
      <c r="C954" s="159"/>
      <c r="D954" s="157" t="str">
        <f t="shared" si="14"/>
        <v/>
      </c>
      <c r="E954" s="155"/>
    </row>
    <row r="955" spans="1:5">
      <c r="A955" s="177" t="s">
        <v>773</v>
      </c>
      <c r="B955" s="159"/>
      <c r="C955" s="159"/>
      <c r="D955" s="157" t="str">
        <f t="shared" si="14"/>
        <v/>
      </c>
      <c r="E955" s="155"/>
    </row>
    <row r="956" spans="1:5">
      <c r="A956" s="177" t="s">
        <v>925</v>
      </c>
      <c r="B956" s="159"/>
      <c r="C956" s="159"/>
      <c r="D956" s="157" t="str">
        <f t="shared" si="14"/>
        <v/>
      </c>
      <c r="E956" s="155"/>
    </row>
    <row r="957" spans="1:5">
      <c r="A957" s="177" t="s">
        <v>926</v>
      </c>
      <c r="B957" s="159"/>
      <c r="C957" s="159"/>
      <c r="D957" s="157" t="str">
        <f t="shared" si="14"/>
        <v/>
      </c>
      <c r="E957" s="155"/>
    </row>
    <row r="958" spans="1:5">
      <c r="A958" s="177" t="s">
        <v>927</v>
      </c>
      <c r="B958" s="159"/>
      <c r="C958" s="159"/>
      <c r="D958" s="157" t="str">
        <f t="shared" si="14"/>
        <v/>
      </c>
      <c r="E958" s="155"/>
    </row>
    <row r="959" spans="1:5">
      <c r="A959" s="177" t="s">
        <v>928</v>
      </c>
      <c r="B959" s="159"/>
      <c r="C959" s="159"/>
      <c r="D959" s="157" t="str">
        <f t="shared" si="14"/>
        <v/>
      </c>
      <c r="E959" s="155"/>
    </row>
    <row r="960" spans="1:5">
      <c r="A960" s="177" t="s">
        <v>929</v>
      </c>
      <c r="B960" s="159"/>
      <c r="C960" s="159"/>
      <c r="D960" s="157" t="str">
        <f t="shared" si="14"/>
        <v/>
      </c>
      <c r="E960" s="155"/>
    </row>
    <row r="961" spans="1:5">
      <c r="A961" s="177" t="s">
        <v>930</v>
      </c>
      <c r="B961" s="159"/>
      <c r="C961" s="159"/>
      <c r="D961" s="157" t="str">
        <f t="shared" si="14"/>
        <v/>
      </c>
      <c r="E961" s="155"/>
    </row>
    <row r="962" spans="1:5">
      <c r="A962" s="177" t="s">
        <v>931</v>
      </c>
      <c r="B962" s="156">
        <f>SUM(B963:B971)</f>
        <v>0</v>
      </c>
      <c r="C962" s="156">
        <f>SUM(C963:C971)</f>
        <v>0</v>
      </c>
      <c r="D962" s="157" t="str">
        <f t="shared" si="14"/>
        <v/>
      </c>
      <c r="E962" s="155"/>
    </row>
    <row r="963" spans="1:5">
      <c r="A963" s="177" t="s">
        <v>771</v>
      </c>
      <c r="B963" s="159"/>
      <c r="C963" s="159"/>
      <c r="D963" s="157" t="str">
        <f t="shared" si="14"/>
        <v/>
      </c>
      <c r="E963" s="155"/>
    </row>
    <row r="964" spans="1:5">
      <c r="A964" s="177" t="s">
        <v>772</v>
      </c>
      <c r="B964" s="159"/>
      <c r="C964" s="159"/>
      <c r="D964" s="157" t="str">
        <f t="shared" si="14"/>
        <v/>
      </c>
      <c r="E964" s="155"/>
    </row>
    <row r="965" spans="1:5">
      <c r="A965" s="177" t="s">
        <v>773</v>
      </c>
      <c r="B965" s="159"/>
      <c r="C965" s="159"/>
      <c r="D965" s="157" t="str">
        <f t="shared" ref="D965:D1028" si="15">IF(B965=0,"",ROUND(C965/B965*100,1))</f>
        <v/>
      </c>
      <c r="E965" s="155"/>
    </row>
    <row r="966" spans="1:5">
      <c r="A966" s="177" t="s">
        <v>932</v>
      </c>
      <c r="B966" s="159"/>
      <c r="C966" s="159"/>
      <c r="D966" s="157" t="str">
        <f t="shared" si="15"/>
        <v/>
      </c>
      <c r="E966" s="155"/>
    </row>
    <row r="967" spans="1:5">
      <c r="A967" s="177" t="s">
        <v>933</v>
      </c>
      <c r="B967" s="159"/>
      <c r="C967" s="159"/>
      <c r="D967" s="157" t="str">
        <f t="shared" si="15"/>
        <v/>
      </c>
      <c r="E967" s="155"/>
    </row>
    <row r="968" spans="1:5">
      <c r="A968" s="177" t="s">
        <v>934</v>
      </c>
      <c r="B968" s="159"/>
      <c r="C968" s="159"/>
      <c r="D968" s="157" t="str">
        <f t="shared" si="15"/>
        <v/>
      </c>
      <c r="E968" s="155"/>
    </row>
    <row r="969" spans="1:5">
      <c r="A969" s="177" t="s">
        <v>935</v>
      </c>
      <c r="B969" s="159"/>
      <c r="C969" s="159"/>
      <c r="D969" s="157" t="str">
        <f t="shared" si="15"/>
        <v/>
      </c>
      <c r="E969" s="155"/>
    </row>
    <row r="970" spans="1:5">
      <c r="A970" s="177" t="s">
        <v>936</v>
      </c>
      <c r="B970" s="159"/>
      <c r="C970" s="159"/>
      <c r="D970" s="157" t="str">
        <f t="shared" si="15"/>
        <v/>
      </c>
      <c r="E970" s="155"/>
    </row>
    <row r="971" spans="1:5">
      <c r="A971" s="177" t="s">
        <v>937</v>
      </c>
      <c r="B971" s="159"/>
      <c r="C971" s="159"/>
      <c r="D971" s="157" t="str">
        <f t="shared" si="15"/>
        <v/>
      </c>
      <c r="E971" s="155"/>
    </row>
    <row r="972" spans="1:5">
      <c r="A972" s="177" t="s">
        <v>938</v>
      </c>
      <c r="B972" s="156">
        <f>SUM(B973:B976)</f>
        <v>0</v>
      </c>
      <c r="C972" s="156">
        <f>SUM(C973:C976)</f>
        <v>0</v>
      </c>
      <c r="D972" s="157" t="str">
        <f t="shared" si="15"/>
        <v/>
      </c>
      <c r="E972" s="155"/>
    </row>
    <row r="973" spans="1:5">
      <c r="A973" s="177" t="s">
        <v>939</v>
      </c>
      <c r="B973" s="159"/>
      <c r="C973" s="159"/>
      <c r="D973" s="157" t="str">
        <f t="shared" si="15"/>
        <v/>
      </c>
      <c r="E973" s="155"/>
    </row>
    <row r="974" spans="1:5">
      <c r="A974" s="177" t="s">
        <v>940</v>
      </c>
      <c r="B974" s="159"/>
      <c r="C974" s="159"/>
      <c r="D974" s="157" t="str">
        <f t="shared" si="15"/>
        <v/>
      </c>
      <c r="E974" s="155"/>
    </row>
    <row r="975" spans="1:5">
      <c r="A975" s="177" t="s">
        <v>941</v>
      </c>
      <c r="B975" s="159"/>
      <c r="C975" s="159"/>
      <c r="D975" s="157" t="str">
        <f t="shared" si="15"/>
        <v/>
      </c>
      <c r="E975" s="155"/>
    </row>
    <row r="976" spans="1:5">
      <c r="A976" s="177" t="s">
        <v>942</v>
      </c>
      <c r="B976" s="159"/>
      <c r="C976" s="159"/>
      <c r="D976" s="157" t="str">
        <f t="shared" si="15"/>
        <v/>
      </c>
      <c r="E976" s="155"/>
    </row>
    <row r="977" spans="1:5">
      <c r="A977" s="177" t="s">
        <v>943</v>
      </c>
      <c r="B977" s="156">
        <f>SUM(B978:B983)</f>
        <v>0</v>
      </c>
      <c r="C977" s="156">
        <f>SUM(C978:C983)</f>
        <v>0</v>
      </c>
      <c r="D977" s="157" t="str">
        <f t="shared" si="15"/>
        <v/>
      </c>
      <c r="E977" s="155"/>
    </row>
    <row r="978" spans="1:5">
      <c r="A978" s="177" t="s">
        <v>771</v>
      </c>
      <c r="B978" s="159"/>
      <c r="C978" s="159"/>
      <c r="D978" s="157" t="str">
        <f t="shared" si="15"/>
        <v/>
      </c>
      <c r="E978" s="155"/>
    </row>
    <row r="979" spans="1:5">
      <c r="A979" s="177" t="s">
        <v>772</v>
      </c>
      <c r="B979" s="159"/>
      <c r="C979" s="159"/>
      <c r="D979" s="157" t="str">
        <f t="shared" si="15"/>
        <v/>
      </c>
      <c r="E979" s="155"/>
    </row>
    <row r="980" spans="1:5">
      <c r="A980" s="177" t="s">
        <v>773</v>
      </c>
      <c r="B980" s="159"/>
      <c r="C980" s="159"/>
      <c r="D980" s="157" t="str">
        <f t="shared" si="15"/>
        <v/>
      </c>
      <c r="E980" s="155"/>
    </row>
    <row r="981" spans="1:5">
      <c r="A981" s="177" t="s">
        <v>929</v>
      </c>
      <c r="B981" s="159"/>
      <c r="C981" s="159"/>
      <c r="D981" s="157" t="str">
        <f t="shared" si="15"/>
        <v/>
      </c>
      <c r="E981" s="155"/>
    </row>
    <row r="982" spans="1:5">
      <c r="A982" s="177" t="s">
        <v>944</v>
      </c>
      <c r="B982" s="159"/>
      <c r="C982" s="159"/>
      <c r="D982" s="157" t="str">
        <f t="shared" si="15"/>
        <v/>
      </c>
      <c r="E982" s="155"/>
    </row>
    <row r="983" spans="1:5">
      <c r="A983" s="177" t="s">
        <v>945</v>
      </c>
      <c r="B983" s="159"/>
      <c r="C983" s="159"/>
      <c r="D983" s="157" t="str">
        <f t="shared" si="15"/>
        <v/>
      </c>
      <c r="E983" s="155"/>
    </row>
    <row r="984" spans="1:5">
      <c r="A984" s="177" t="s">
        <v>946</v>
      </c>
      <c r="B984" s="156">
        <f>SUM(B985:B988)</f>
        <v>0</v>
      </c>
      <c r="C984" s="156">
        <f>SUM(C985:C988)</f>
        <v>0</v>
      </c>
      <c r="D984" s="157" t="str">
        <f t="shared" si="15"/>
        <v/>
      </c>
      <c r="E984" s="155"/>
    </row>
    <row r="985" spans="1:5">
      <c r="A985" s="177" t="s">
        <v>947</v>
      </c>
      <c r="B985" s="159"/>
      <c r="C985" s="159"/>
      <c r="D985" s="157" t="str">
        <f t="shared" si="15"/>
        <v/>
      </c>
      <c r="E985" s="155"/>
    </row>
    <row r="986" spans="1:5">
      <c r="A986" s="177" t="s">
        <v>948</v>
      </c>
      <c r="B986" s="159"/>
      <c r="C986" s="159"/>
      <c r="D986" s="157" t="str">
        <f t="shared" si="15"/>
        <v/>
      </c>
      <c r="E986" s="155"/>
    </row>
    <row r="987" spans="1:5">
      <c r="A987" s="177" t="s">
        <v>949</v>
      </c>
      <c r="B987" s="159"/>
      <c r="C987" s="159"/>
      <c r="D987" s="157" t="str">
        <f t="shared" si="15"/>
        <v/>
      </c>
      <c r="E987" s="155"/>
    </row>
    <row r="988" spans="1:5">
      <c r="A988" s="177" t="s">
        <v>950</v>
      </c>
      <c r="B988" s="159"/>
      <c r="C988" s="159"/>
      <c r="D988" s="157" t="str">
        <f t="shared" si="15"/>
        <v/>
      </c>
      <c r="E988" s="155"/>
    </row>
    <row r="989" spans="1:5">
      <c r="A989" s="177" t="s">
        <v>951</v>
      </c>
      <c r="B989" s="156">
        <f>SUM(B990:B991)</f>
        <v>0</v>
      </c>
      <c r="C989" s="156">
        <f>SUM(C990:C991)</f>
        <v>0</v>
      </c>
      <c r="D989" s="157" t="str">
        <f t="shared" si="15"/>
        <v/>
      </c>
      <c r="E989" s="155"/>
    </row>
    <row r="990" spans="1:5">
      <c r="A990" s="177" t="s">
        <v>952</v>
      </c>
      <c r="B990" s="159"/>
      <c r="C990" s="159"/>
      <c r="D990" s="157" t="str">
        <f t="shared" si="15"/>
        <v/>
      </c>
      <c r="E990" s="155"/>
    </row>
    <row r="991" spans="1:5">
      <c r="A991" s="177" t="s">
        <v>953</v>
      </c>
      <c r="B991" s="159"/>
      <c r="C991" s="159"/>
      <c r="D991" s="157" t="str">
        <f t="shared" si="15"/>
        <v/>
      </c>
      <c r="E991" s="155"/>
    </row>
    <row r="992" spans="1:5">
      <c r="A992" s="177" t="s">
        <v>954</v>
      </c>
      <c r="B992" s="156">
        <f>SUM(B993,B1003,B1019,B1024,B1038,B1045,B1052,)</f>
        <v>314</v>
      </c>
      <c r="C992" s="156">
        <f>SUM(C993,C1003,C1019,C1024,C1038,C1045,C1052,)</f>
        <v>1044</v>
      </c>
      <c r="D992" s="157">
        <f t="shared" si="15"/>
        <v>332.5</v>
      </c>
      <c r="E992" s="155"/>
    </row>
    <row r="993" spans="1:5">
      <c r="A993" s="177" t="s">
        <v>955</v>
      </c>
      <c r="B993" s="156">
        <f>SUM(B994:B1002)</f>
        <v>0</v>
      </c>
      <c r="C993" s="156">
        <f>SUM(C994:C1002)</f>
        <v>0</v>
      </c>
      <c r="D993" s="157" t="str">
        <f t="shared" si="15"/>
        <v/>
      </c>
      <c r="E993" s="155"/>
    </row>
    <row r="994" spans="1:5">
      <c r="A994" s="177" t="s">
        <v>771</v>
      </c>
      <c r="B994" s="159"/>
      <c r="C994" s="159"/>
      <c r="D994" s="157" t="str">
        <f t="shared" si="15"/>
        <v/>
      </c>
      <c r="E994" s="155"/>
    </row>
    <row r="995" spans="1:5">
      <c r="A995" s="177" t="s">
        <v>772</v>
      </c>
      <c r="B995" s="159"/>
      <c r="C995" s="159"/>
      <c r="D995" s="157" t="str">
        <f t="shared" si="15"/>
        <v/>
      </c>
      <c r="E995" s="155"/>
    </row>
    <row r="996" spans="1:5">
      <c r="A996" s="177" t="s">
        <v>773</v>
      </c>
      <c r="B996" s="159"/>
      <c r="C996" s="159"/>
      <c r="D996" s="157" t="str">
        <f t="shared" si="15"/>
        <v/>
      </c>
      <c r="E996" s="155"/>
    </row>
    <row r="997" spans="1:5">
      <c r="A997" s="177" t="s">
        <v>956</v>
      </c>
      <c r="B997" s="159"/>
      <c r="C997" s="159"/>
      <c r="D997" s="157" t="str">
        <f t="shared" si="15"/>
        <v/>
      </c>
      <c r="E997" s="155"/>
    </row>
    <row r="998" spans="1:5">
      <c r="A998" s="177" t="s">
        <v>957</v>
      </c>
      <c r="B998" s="159"/>
      <c r="C998" s="159"/>
      <c r="D998" s="157" t="str">
        <f t="shared" si="15"/>
        <v/>
      </c>
      <c r="E998" s="155"/>
    </row>
    <row r="999" spans="1:5">
      <c r="A999" s="177" t="s">
        <v>958</v>
      </c>
      <c r="B999" s="159"/>
      <c r="C999" s="159"/>
      <c r="D999" s="157" t="str">
        <f t="shared" si="15"/>
        <v/>
      </c>
      <c r="E999" s="155"/>
    </row>
    <row r="1000" spans="1:5">
      <c r="A1000" s="177" t="s">
        <v>959</v>
      </c>
      <c r="B1000" s="159"/>
      <c r="C1000" s="159"/>
      <c r="D1000" s="157" t="str">
        <f t="shared" si="15"/>
        <v/>
      </c>
      <c r="E1000" s="155"/>
    </row>
    <row r="1001" spans="1:5">
      <c r="A1001" s="177" t="s">
        <v>960</v>
      </c>
      <c r="B1001" s="159"/>
      <c r="C1001" s="159"/>
      <c r="D1001" s="157" t="str">
        <f t="shared" si="15"/>
        <v/>
      </c>
      <c r="E1001" s="155"/>
    </row>
    <row r="1002" spans="1:5">
      <c r="A1002" s="177" t="s">
        <v>961</v>
      </c>
      <c r="B1002" s="159"/>
      <c r="C1002" s="159"/>
      <c r="D1002" s="157" t="str">
        <f t="shared" si="15"/>
        <v/>
      </c>
      <c r="E1002" s="155"/>
    </row>
    <row r="1003" spans="1:5">
      <c r="A1003" s="177" t="s">
        <v>962</v>
      </c>
      <c r="B1003" s="156">
        <f>SUM(B1004:B1018)</f>
        <v>0</v>
      </c>
      <c r="C1003" s="156">
        <f>SUM(C1004:C1018)</f>
        <v>0</v>
      </c>
      <c r="D1003" s="157" t="str">
        <f t="shared" si="15"/>
        <v/>
      </c>
      <c r="E1003" s="155"/>
    </row>
    <row r="1004" spans="1:5">
      <c r="A1004" s="177" t="s">
        <v>771</v>
      </c>
      <c r="B1004" s="159"/>
      <c r="C1004" s="159"/>
      <c r="D1004" s="157" t="str">
        <f t="shared" si="15"/>
        <v/>
      </c>
      <c r="E1004" s="155"/>
    </row>
    <row r="1005" spans="1:5">
      <c r="A1005" s="177" t="s">
        <v>772</v>
      </c>
      <c r="B1005" s="159"/>
      <c r="C1005" s="159"/>
      <c r="D1005" s="157" t="str">
        <f t="shared" si="15"/>
        <v/>
      </c>
      <c r="E1005" s="155"/>
    </row>
    <row r="1006" spans="1:5">
      <c r="A1006" s="177" t="s">
        <v>773</v>
      </c>
      <c r="B1006" s="159"/>
      <c r="C1006" s="159"/>
      <c r="D1006" s="157" t="str">
        <f t="shared" si="15"/>
        <v/>
      </c>
      <c r="E1006" s="155"/>
    </row>
    <row r="1007" spans="1:5">
      <c r="A1007" s="177" t="s">
        <v>963</v>
      </c>
      <c r="B1007" s="159"/>
      <c r="C1007" s="159"/>
      <c r="D1007" s="157" t="str">
        <f t="shared" si="15"/>
        <v/>
      </c>
      <c r="E1007" s="155"/>
    </row>
    <row r="1008" spans="1:5">
      <c r="A1008" s="177" t="s">
        <v>964</v>
      </c>
      <c r="B1008" s="159"/>
      <c r="C1008" s="159"/>
      <c r="D1008" s="157" t="str">
        <f t="shared" si="15"/>
        <v/>
      </c>
      <c r="E1008" s="155"/>
    </row>
    <row r="1009" spans="1:5">
      <c r="A1009" s="177" t="s">
        <v>965</v>
      </c>
      <c r="B1009" s="159"/>
      <c r="C1009" s="159"/>
      <c r="D1009" s="157" t="str">
        <f t="shared" si="15"/>
        <v/>
      </c>
      <c r="E1009" s="155"/>
    </row>
    <row r="1010" spans="1:5">
      <c r="A1010" s="177" t="s">
        <v>966</v>
      </c>
      <c r="B1010" s="159"/>
      <c r="C1010" s="159"/>
      <c r="D1010" s="157" t="str">
        <f t="shared" si="15"/>
        <v/>
      </c>
      <c r="E1010" s="155"/>
    </row>
    <row r="1011" spans="1:5">
      <c r="A1011" s="177" t="s">
        <v>967</v>
      </c>
      <c r="B1011" s="159"/>
      <c r="C1011" s="159"/>
      <c r="D1011" s="157" t="str">
        <f t="shared" si="15"/>
        <v/>
      </c>
      <c r="E1011" s="155"/>
    </row>
    <row r="1012" spans="1:5">
      <c r="A1012" s="177" t="s">
        <v>968</v>
      </c>
      <c r="B1012" s="159"/>
      <c r="C1012" s="159"/>
      <c r="D1012" s="157" t="str">
        <f t="shared" si="15"/>
        <v/>
      </c>
      <c r="E1012" s="155"/>
    </row>
    <row r="1013" spans="1:5">
      <c r="A1013" s="177" t="s">
        <v>969</v>
      </c>
      <c r="B1013" s="159"/>
      <c r="C1013" s="159"/>
      <c r="D1013" s="157" t="str">
        <f t="shared" si="15"/>
        <v/>
      </c>
      <c r="E1013" s="155"/>
    </row>
    <row r="1014" spans="1:5">
      <c r="A1014" s="177" t="s">
        <v>970</v>
      </c>
      <c r="B1014" s="159"/>
      <c r="C1014" s="159"/>
      <c r="D1014" s="157" t="str">
        <f t="shared" si="15"/>
        <v/>
      </c>
      <c r="E1014" s="155"/>
    </row>
    <row r="1015" spans="1:5">
      <c r="A1015" s="177" t="s">
        <v>971</v>
      </c>
      <c r="B1015" s="159"/>
      <c r="C1015" s="159"/>
      <c r="D1015" s="157" t="str">
        <f t="shared" si="15"/>
        <v/>
      </c>
      <c r="E1015" s="155"/>
    </row>
    <row r="1016" spans="1:5">
      <c r="A1016" s="177" t="s">
        <v>972</v>
      </c>
      <c r="B1016" s="159"/>
      <c r="C1016" s="159"/>
      <c r="D1016" s="157" t="str">
        <f t="shared" si="15"/>
        <v/>
      </c>
      <c r="E1016" s="155"/>
    </row>
    <row r="1017" spans="1:5">
      <c r="A1017" s="177" t="s">
        <v>973</v>
      </c>
      <c r="B1017" s="159"/>
      <c r="C1017" s="159"/>
      <c r="D1017" s="157" t="str">
        <f t="shared" si="15"/>
        <v/>
      </c>
      <c r="E1017" s="155"/>
    </row>
    <row r="1018" spans="1:5">
      <c r="A1018" s="177" t="s">
        <v>974</v>
      </c>
      <c r="B1018" s="159"/>
      <c r="C1018" s="159"/>
      <c r="D1018" s="157" t="str">
        <f t="shared" si="15"/>
        <v/>
      </c>
      <c r="E1018" s="155"/>
    </row>
    <row r="1019" spans="1:5">
      <c r="A1019" s="177" t="s">
        <v>975</v>
      </c>
      <c r="B1019" s="156">
        <f>SUM(B1020:B1023)</f>
        <v>0</v>
      </c>
      <c r="C1019" s="156">
        <f>SUM(C1020:C1023)</f>
        <v>0</v>
      </c>
      <c r="D1019" s="157" t="str">
        <f t="shared" si="15"/>
        <v/>
      </c>
      <c r="E1019" s="155"/>
    </row>
    <row r="1020" spans="1:5">
      <c r="A1020" s="177" t="s">
        <v>771</v>
      </c>
      <c r="B1020" s="159"/>
      <c r="C1020" s="159"/>
      <c r="D1020" s="157" t="str">
        <f t="shared" si="15"/>
        <v/>
      </c>
      <c r="E1020" s="155"/>
    </row>
    <row r="1021" spans="1:5">
      <c r="A1021" s="177" t="s">
        <v>772</v>
      </c>
      <c r="B1021" s="159"/>
      <c r="C1021" s="159"/>
      <c r="D1021" s="157" t="str">
        <f t="shared" si="15"/>
        <v/>
      </c>
      <c r="E1021" s="155"/>
    </row>
    <row r="1022" spans="1:5">
      <c r="A1022" s="177" t="s">
        <v>773</v>
      </c>
      <c r="B1022" s="159"/>
      <c r="C1022" s="159"/>
      <c r="D1022" s="157" t="str">
        <f t="shared" si="15"/>
        <v/>
      </c>
      <c r="E1022" s="155"/>
    </row>
    <row r="1023" spans="1:5">
      <c r="A1023" s="177" t="s">
        <v>976</v>
      </c>
      <c r="B1023" s="159"/>
      <c r="C1023" s="159"/>
      <c r="D1023" s="157" t="str">
        <f t="shared" si="15"/>
        <v/>
      </c>
      <c r="E1023" s="155"/>
    </row>
    <row r="1024" spans="1:5">
      <c r="A1024" s="177" t="s">
        <v>977</v>
      </c>
      <c r="B1024" s="156">
        <f>SUM(B1025:B1037)</f>
        <v>0</v>
      </c>
      <c r="C1024" s="156">
        <f>SUM(C1025:C1037)</f>
        <v>0</v>
      </c>
      <c r="D1024" s="157" t="str">
        <f t="shared" si="15"/>
        <v/>
      </c>
      <c r="E1024" s="155"/>
    </row>
    <row r="1025" spans="1:5">
      <c r="A1025" s="177" t="s">
        <v>771</v>
      </c>
      <c r="B1025" s="159"/>
      <c r="C1025" s="159"/>
      <c r="D1025" s="157" t="str">
        <f t="shared" si="15"/>
        <v/>
      </c>
      <c r="E1025" s="155"/>
    </row>
    <row r="1026" spans="1:5">
      <c r="A1026" s="177" t="s">
        <v>772</v>
      </c>
      <c r="B1026" s="159"/>
      <c r="C1026" s="159"/>
      <c r="D1026" s="157" t="str">
        <f t="shared" si="15"/>
        <v/>
      </c>
      <c r="E1026" s="155"/>
    </row>
    <row r="1027" spans="1:5">
      <c r="A1027" s="177" t="s">
        <v>773</v>
      </c>
      <c r="B1027" s="159"/>
      <c r="C1027" s="159"/>
      <c r="D1027" s="157" t="str">
        <f t="shared" si="15"/>
        <v/>
      </c>
      <c r="E1027" s="155"/>
    </row>
    <row r="1028" spans="1:5">
      <c r="A1028" s="177" t="s">
        <v>978</v>
      </c>
      <c r="B1028" s="159"/>
      <c r="C1028" s="159"/>
      <c r="D1028" s="157" t="str">
        <f t="shared" si="15"/>
        <v/>
      </c>
      <c r="E1028" s="155"/>
    </row>
    <row r="1029" spans="1:5">
      <c r="A1029" s="177" t="s">
        <v>979</v>
      </c>
      <c r="B1029" s="159"/>
      <c r="C1029" s="159"/>
      <c r="D1029" s="157" t="str">
        <f t="shared" ref="D1029:D1092" si="16">IF(B1029=0,"",ROUND(C1029/B1029*100,1))</f>
        <v/>
      </c>
      <c r="E1029" s="155"/>
    </row>
    <row r="1030" spans="1:5">
      <c r="A1030" s="177" t="s">
        <v>980</v>
      </c>
      <c r="B1030" s="159"/>
      <c r="C1030" s="159"/>
      <c r="D1030" s="157" t="str">
        <f t="shared" si="16"/>
        <v/>
      </c>
      <c r="E1030" s="155"/>
    </row>
    <row r="1031" spans="1:5">
      <c r="A1031" s="177" t="s">
        <v>981</v>
      </c>
      <c r="B1031" s="159"/>
      <c r="C1031" s="159"/>
      <c r="D1031" s="157" t="str">
        <f t="shared" si="16"/>
        <v/>
      </c>
      <c r="E1031" s="155"/>
    </row>
    <row r="1032" spans="1:5">
      <c r="A1032" s="177" t="s">
        <v>982</v>
      </c>
      <c r="B1032" s="159"/>
      <c r="C1032" s="159"/>
      <c r="D1032" s="157" t="str">
        <f t="shared" si="16"/>
        <v/>
      </c>
      <c r="E1032" s="155"/>
    </row>
    <row r="1033" spans="1:5">
      <c r="A1033" s="177" t="s">
        <v>983</v>
      </c>
      <c r="B1033" s="159"/>
      <c r="C1033" s="159"/>
      <c r="D1033" s="157" t="str">
        <f t="shared" si="16"/>
        <v/>
      </c>
      <c r="E1033" s="155"/>
    </row>
    <row r="1034" spans="1:5">
      <c r="A1034" s="177" t="s">
        <v>984</v>
      </c>
      <c r="B1034" s="159"/>
      <c r="C1034" s="159"/>
      <c r="D1034" s="157" t="str">
        <f t="shared" si="16"/>
        <v/>
      </c>
      <c r="E1034" s="155"/>
    </row>
    <row r="1035" spans="1:5">
      <c r="A1035" s="177" t="s">
        <v>929</v>
      </c>
      <c r="B1035" s="159"/>
      <c r="C1035" s="159"/>
      <c r="D1035" s="157" t="str">
        <f t="shared" si="16"/>
        <v/>
      </c>
      <c r="E1035" s="155"/>
    </row>
    <row r="1036" spans="1:5">
      <c r="A1036" s="177" t="s">
        <v>985</v>
      </c>
      <c r="B1036" s="159"/>
      <c r="C1036" s="159"/>
      <c r="D1036" s="157" t="str">
        <f t="shared" si="16"/>
        <v/>
      </c>
      <c r="E1036" s="155"/>
    </row>
    <row r="1037" spans="1:5">
      <c r="A1037" s="177" t="s">
        <v>986</v>
      </c>
      <c r="B1037" s="159"/>
      <c r="C1037" s="159"/>
      <c r="D1037" s="157" t="str">
        <f t="shared" si="16"/>
        <v/>
      </c>
      <c r="E1037" s="155"/>
    </row>
    <row r="1038" spans="1:5">
      <c r="A1038" s="177" t="s">
        <v>992</v>
      </c>
      <c r="B1038" s="156">
        <f>SUM(B1039:B1044)</f>
        <v>0</v>
      </c>
      <c r="C1038" s="156">
        <f>SUM(C1039:C1044)</f>
        <v>0</v>
      </c>
      <c r="D1038" s="157" t="str">
        <f t="shared" si="16"/>
        <v/>
      </c>
      <c r="E1038" s="155"/>
    </row>
    <row r="1039" spans="1:5">
      <c r="A1039" s="177" t="s">
        <v>771</v>
      </c>
      <c r="B1039" s="159"/>
      <c r="C1039" s="159"/>
      <c r="D1039" s="157" t="str">
        <f t="shared" si="16"/>
        <v/>
      </c>
      <c r="E1039" s="155"/>
    </row>
    <row r="1040" spans="1:5">
      <c r="A1040" s="177" t="s">
        <v>772</v>
      </c>
      <c r="B1040" s="159"/>
      <c r="C1040" s="159"/>
      <c r="D1040" s="157" t="str">
        <f t="shared" si="16"/>
        <v/>
      </c>
      <c r="E1040" s="155"/>
    </row>
    <row r="1041" spans="1:5">
      <c r="A1041" s="177" t="s">
        <v>773</v>
      </c>
      <c r="B1041" s="159"/>
      <c r="C1041" s="159"/>
      <c r="D1041" s="157" t="str">
        <f t="shared" si="16"/>
        <v/>
      </c>
      <c r="E1041" s="155"/>
    </row>
    <row r="1042" spans="1:5">
      <c r="A1042" s="177" t="s">
        <v>993</v>
      </c>
      <c r="B1042" s="159"/>
      <c r="C1042" s="159"/>
      <c r="D1042" s="157" t="str">
        <f t="shared" si="16"/>
        <v/>
      </c>
      <c r="E1042" s="155"/>
    </row>
    <row r="1043" spans="1:5">
      <c r="A1043" s="176" t="s">
        <v>1254</v>
      </c>
      <c r="B1043" s="159"/>
      <c r="C1043" s="159"/>
      <c r="D1043" s="157" t="str">
        <f t="shared" si="16"/>
        <v/>
      </c>
      <c r="E1043" s="155"/>
    </row>
    <row r="1044" spans="1:5">
      <c r="A1044" s="177" t="s">
        <v>994</v>
      </c>
      <c r="B1044" s="159"/>
      <c r="C1044" s="159"/>
      <c r="D1044" s="157" t="str">
        <f t="shared" si="16"/>
        <v/>
      </c>
      <c r="E1044" s="155"/>
    </row>
    <row r="1045" spans="1:5">
      <c r="A1045" s="177" t="s">
        <v>995</v>
      </c>
      <c r="B1045" s="156">
        <f>SUM(B1046:B1051)</f>
        <v>314</v>
      </c>
      <c r="C1045" s="156">
        <f>SUM(C1046:C1051)</f>
        <v>1044</v>
      </c>
      <c r="D1045" s="157">
        <f t="shared" si="16"/>
        <v>332.5</v>
      </c>
      <c r="E1045" s="155"/>
    </row>
    <row r="1046" spans="1:5">
      <c r="A1046" s="177" t="s">
        <v>771</v>
      </c>
      <c r="B1046" s="159"/>
      <c r="C1046" s="159"/>
      <c r="D1046" s="157" t="str">
        <f t="shared" si="16"/>
        <v/>
      </c>
      <c r="E1046" s="155"/>
    </row>
    <row r="1047" spans="1:5">
      <c r="A1047" s="177" t="s">
        <v>772</v>
      </c>
      <c r="B1047" s="159"/>
      <c r="C1047" s="159"/>
      <c r="D1047" s="157" t="str">
        <f t="shared" si="16"/>
        <v/>
      </c>
      <c r="E1047" s="155"/>
    </row>
    <row r="1048" spans="1:5">
      <c r="A1048" s="177" t="s">
        <v>773</v>
      </c>
      <c r="B1048" s="159"/>
      <c r="C1048" s="159"/>
      <c r="D1048" s="157" t="str">
        <f t="shared" si="16"/>
        <v/>
      </c>
      <c r="E1048" s="155"/>
    </row>
    <row r="1049" spans="1:5">
      <c r="A1049" s="177" t="s">
        <v>996</v>
      </c>
      <c r="B1049" s="159"/>
      <c r="C1049" s="159"/>
      <c r="D1049" s="157" t="str">
        <f t="shared" si="16"/>
        <v/>
      </c>
      <c r="E1049" s="155"/>
    </row>
    <row r="1050" spans="1:5">
      <c r="A1050" s="177" t="s">
        <v>997</v>
      </c>
      <c r="B1050" s="159">
        <v>278</v>
      </c>
      <c r="C1050" s="159">
        <v>858</v>
      </c>
      <c r="D1050" s="157">
        <f t="shared" si="16"/>
        <v>308.6</v>
      </c>
      <c r="E1050" s="155"/>
    </row>
    <row r="1051" spans="1:5">
      <c r="A1051" s="177" t="s">
        <v>998</v>
      </c>
      <c r="B1051" s="159">
        <v>36</v>
      </c>
      <c r="C1051" s="159">
        <v>186</v>
      </c>
      <c r="D1051" s="157">
        <f t="shared" si="16"/>
        <v>516.7</v>
      </c>
      <c r="E1051" s="155"/>
    </row>
    <row r="1052" spans="1:5">
      <c r="A1052" s="177" t="s">
        <v>999</v>
      </c>
      <c r="B1052" s="156">
        <f>SUM(B1053:B1057)</f>
        <v>0</v>
      </c>
      <c r="C1052" s="156">
        <f>SUM(C1053:C1057)</f>
        <v>0</v>
      </c>
      <c r="D1052" s="157" t="str">
        <f t="shared" si="16"/>
        <v/>
      </c>
      <c r="E1052" s="155"/>
    </row>
    <row r="1053" spans="1:5">
      <c r="A1053" s="177" t="s">
        <v>1000</v>
      </c>
      <c r="B1053" s="159"/>
      <c r="C1053" s="159"/>
      <c r="D1053" s="157" t="str">
        <f t="shared" si="16"/>
        <v/>
      </c>
      <c r="E1053" s="155"/>
    </row>
    <row r="1054" spans="1:5">
      <c r="A1054" s="177" t="s">
        <v>1002</v>
      </c>
      <c r="B1054" s="159"/>
      <c r="C1054" s="159"/>
      <c r="D1054" s="157" t="str">
        <f t="shared" si="16"/>
        <v/>
      </c>
      <c r="E1054" s="155"/>
    </row>
    <row r="1055" spans="1:5">
      <c r="A1055" s="177" t="s">
        <v>1003</v>
      </c>
      <c r="B1055" s="159"/>
      <c r="C1055" s="159"/>
      <c r="D1055" s="157" t="str">
        <f t="shared" si="16"/>
        <v/>
      </c>
      <c r="E1055" s="155"/>
    </row>
    <row r="1056" spans="1:5">
      <c r="A1056" s="177" t="s">
        <v>1004</v>
      </c>
      <c r="B1056" s="159"/>
      <c r="C1056" s="159"/>
      <c r="D1056" s="157" t="str">
        <f t="shared" si="16"/>
        <v/>
      </c>
      <c r="E1056" s="155"/>
    </row>
    <row r="1057" spans="1:5">
      <c r="A1057" s="177" t="s">
        <v>1005</v>
      </c>
      <c r="B1057" s="159"/>
      <c r="C1057" s="159"/>
      <c r="D1057" s="157" t="str">
        <f t="shared" si="16"/>
        <v/>
      </c>
      <c r="E1057" s="155"/>
    </row>
    <row r="1058" spans="1:5">
      <c r="A1058" s="177" t="s">
        <v>1006</v>
      </c>
      <c r="B1058" s="156">
        <f>SUM(B1059,B1069,B1075,)</f>
        <v>0</v>
      </c>
      <c r="C1058" s="156">
        <f>SUM(C1059,C1069,C1075,)</f>
        <v>0</v>
      </c>
      <c r="D1058" s="157" t="str">
        <f t="shared" si="16"/>
        <v/>
      </c>
      <c r="E1058" s="155"/>
    </row>
    <row r="1059" spans="1:5">
      <c r="A1059" s="177" t="s">
        <v>1007</v>
      </c>
      <c r="B1059" s="156">
        <f>SUM(B1060:B1068)</f>
        <v>0</v>
      </c>
      <c r="C1059" s="156">
        <f>SUM(C1060:C1068)</f>
        <v>0</v>
      </c>
      <c r="D1059" s="157" t="str">
        <f t="shared" si="16"/>
        <v/>
      </c>
      <c r="E1059" s="155"/>
    </row>
    <row r="1060" spans="1:5">
      <c r="A1060" s="177" t="s">
        <v>771</v>
      </c>
      <c r="B1060" s="159"/>
      <c r="C1060" s="159"/>
      <c r="D1060" s="157" t="str">
        <f t="shared" si="16"/>
        <v/>
      </c>
      <c r="E1060" s="155"/>
    </row>
    <row r="1061" spans="1:5">
      <c r="A1061" s="177" t="s">
        <v>772</v>
      </c>
      <c r="B1061" s="159"/>
      <c r="C1061" s="159"/>
      <c r="D1061" s="157" t="str">
        <f t="shared" si="16"/>
        <v/>
      </c>
      <c r="E1061" s="155"/>
    </row>
    <row r="1062" spans="1:5">
      <c r="A1062" s="177" t="s">
        <v>773</v>
      </c>
      <c r="B1062" s="159"/>
      <c r="C1062" s="159"/>
      <c r="D1062" s="157" t="str">
        <f t="shared" si="16"/>
        <v/>
      </c>
      <c r="E1062" s="155"/>
    </row>
    <row r="1063" spans="1:5">
      <c r="A1063" s="177" t="s">
        <v>1008</v>
      </c>
      <c r="B1063" s="159"/>
      <c r="C1063" s="159"/>
      <c r="D1063" s="157" t="str">
        <f t="shared" si="16"/>
        <v/>
      </c>
      <c r="E1063" s="155"/>
    </row>
    <row r="1064" spans="1:5">
      <c r="A1064" s="177" t="s">
        <v>1009</v>
      </c>
      <c r="B1064" s="159"/>
      <c r="C1064" s="159"/>
      <c r="D1064" s="157" t="str">
        <f t="shared" si="16"/>
        <v/>
      </c>
      <c r="E1064" s="155"/>
    </row>
    <row r="1065" spans="1:5">
      <c r="A1065" s="177" t="s">
        <v>1010</v>
      </c>
      <c r="B1065" s="159"/>
      <c r="C1065" s="159"/>
      <c r="D1065" s="157" t="str">
        <f t="shared" si="16"/>
        <v/>
      </c>
      <c r="E1065" s="155"/>
    </row>
    <row r="1066" spans="1:5">
      <c r="A1066" s="177" t="s">
        <v>1011</v>
      </c>
      <c r="B1066" s="159"/>
      <c r="C1066" s="159"/>
      <c r="D1066" s="157" t="str">
        <f t="shared" si="16"/>
        <v/>
      </c>
      <c r="E1066" s="155"/>
    </row>
    <row r="1067" spans="1:5">
      <c r="A1067" s="177" t="s">
        <v>791</v>
      </c>
      <c r="B1067" s="159"/>
      <c r="C1067" s="159"/>
      <c r="D1067" s="157" t="str">
        <f t="shared" si="16"/>
        <v/>
      </c>
      <c r="E1067" s="155"/>
    </row>
    <row r="1068" spans="1:5">
      <c r="A1068" s="177" t="s">
        <v>1012</v>
      </c>
      <c r="B1068" s="159"/>
      <c r="C1068" s="159"/>
      <c r="D1068" s="157" t="str">
        <f t="shared" si="16"/>
        <v/>
      </c>
      <c r="E1068" s="155"/>
    </row>
    <row r="1069" spans="1:5">
      <c r="A1069" s="177" t="s">
        <v>1017</v>
      </c>
      <c r="B1069" s="156">
        <f>SUM(B1070:B1074)</f>
        <v>0</v>
      </c>
      <c r="C1069" s="156">
        <f>SUM(C1070:C1074)</f>
        <v>0</v>
      </c>
      <c r="D1069" s="157" t="str">
        <f t="shared" si="16"/>
        <v/>
      </c>
      <c r="E1069" s="155"/>
    </row>
    <row r="1070" spans="1:5">
      <c r="A1070" s="177" t="s">
        <v>771</v>
      </c>
      <c r="B1070" s="159"/>
      <c r="C1070" s="159"/>
      <c r="D1070" s="157" t="str">
        <f t="shared" si="16"/>
        <v/>
      </c>
      <c r="E1070" s="155"/>
    </row>
    <row r="1071" spans="1:5">
      <c r="A1071" s="177" t="s">
        <v>772</v>
      </c>
      <c r="B1071" s="159"/>
      <c r="C1071" s="159"/>
      <c r="D1071" s="157" t="str">
        <f t="shared" si="16"/>
        <v/>
      </c>
      <c r="E1071" s="155"/>
    </row>
    <row r="1072" spans="1:5">
      <c r="A1072" s="177" t="s">
        <v>773</v>
      </c>
      <c r="B1072" s="159"/>
      <c r="C1072" s="159"/>
      <c r="D1072" s="157" t="str">
        <f t="shared" si="16"/>
        <v/>
      </c>
      <c r="E1072" s="155"/>
    </row>
    <row r="1073" spans="1:5">
      <c r="A1073" s="177" t="s">
        <v>1018</v>
      </c>
      <c r="B1073" s="159"/>
      <c r="C1073" s="159"/>
      <c r="D1073" s="157" t="str">
        <f t="shared" si="16"/>
        <v/>
      </c>
      <c r="E1073" s="155"/>
    </row>
    <row r="1074" spans="1:5">
      <c r="A1074" s="177" t="s">
        <v>1019</v>
      </c>
      <c r="B1074" s="159"/>
      <c r="C1074" s="159"/>
      <c r="D1074" s="157" t="str">
        <f t="shared" si="16"/>
        <v/>
      </c>
      <c r="E1074" s="155"/>
    </row>
    <row r="1075" spans="1:5">
      <c r="A1075" s="177" t="s">
        <v>1020</v>
      </c>
      <c r="B1075" s="156">
        <f>SUM(B1076:B1077)</f>
        <v>0</v>
      </c>
      <c r="C1075" s="156">
        <f>SUM(C1076:C1077)</f>
        <v>0</v>
      </c>
      <c r="D1075" s="157" t="str">
        <f t="shared" si="16"/>
        <v/>
      </c>
      <c r="E1075" s="155"/>
    </row>
    <row r="1076" spans="1:5">
      <c r="A1076" s="177" t="s">
        <v>1021</v>
      </c>
      <c r="B1076" s="159"/>
      <c r="C1076" s="159"/>
      <c r="D1076" s="157" t="str">
        <f t="shared" si="16"/>
        <v/>
      </c>
      <c r="E1076" s="155"/>
    </row>
    <row r="1077" spans="1:5">
      <c r="A1077" s="177" t="s">
        <v>1022</v>
      </c>
      <c r="B1077" s="159"/>
      <c r="C1077" s="159"/>
      <c r="D1077" s="157" t="str">
        <f t="shared" si="16"/>
        <v/>
      </c>
      <c r="E1077" s="155"/>
    </row>
    <row r="1078" spans="1:5">
      <c r="A1078" s="177" t="s">
        <v>1023</v>
      </c>
      <c r="B1078" s="156">
        <f>SUM(B1079,B1086,B1092,)</f>
        <v>0</v>
      </c>
      <c r="C1078" s="156">
        <f>SUM(C1079,C1086,C1092,)</f>
        <v>0</v>
      </c>
      <c r="D1078" s="157" t="str">
        <f t="shared" si="16"/>
        <v/>
      </c>
      <c r="E1078" s="155"/>
    </row>
    <row r="1079" spans="1:5">
      <c r="A1079" s="177" t="s">
        <v>1024</v>
      </c>
      <c r="B1079" s="156">
        <f>SUM(B1080:B1085)</f>
        <v>0</v>
      </c>
      <c r="C1079" s="156">
        <f>SUM(C1080:C1085)</f>
        <v>0</v>
      </c>
      <c r="D1079" s="157" t="str">
        <f t="shared" si="16"/>
        <v/>
      </c>
      <c r="E1079" s="155"/>
    </row>
    <row r="1080" spans="1:5">
      <c r="A1080" s="177" t="s">
        <v>771</v>
      </c>
      <c r="B1080" s="159"/>
      <c r="C1080" s="159"/>
      <c r="D1080" s="157" t="str">
        <f t="shared" si="16"/>
        <v/>
      </c>
      <c r="E1080" s="155"/>
    </row>
    <row r="1081" spans="1:5">
      <c r="A1081" s="177" t="s">
        <v>772</v>
      </c>
      <c r="B1081" s="159"/>
      <c r="C1081" s="159"/>
      <c r="D1081" s="157" t="str">
        <f t="shared" si="16"/>
        <v/>
      </c>
      <c r="E1081" s="155"/>
    </row>
    <row r="1082" spans="1:5">
      <c r="A1082" s="177" t="s">
        <v>773</v>
      </c>
      <c r="B1082" s="159"/>
      <c r="C1082" s="159"/>
      <c r="D1082" s="157" t="str">
        <f t="shared" si="16"/>
        <v/>
      </c>
      <c r="E1082" s="155"/>
    </row>
    <row r="1083" spans="1:5">
      <c r="A1083" s="177" t="s">
        <v>1025</v>
      </c>
      <c r="B1083" s="159"/>
      <c r="C1083" s="159"/>
      <c r="D1083" s="157" t="str">
        <f t="shared" si="16"/>
        <v/>
      </c>
      <c r="E1083" s="155"/>
    </row>
    <row r="1084" spans="1:5">
      <c r="A1084" s="177" t="s">
        <v>791</v>
      </c>
      <c r="B1084" s="159"/>
      <c r="C1084" s="159"/>
      <c r="D1084" s="157" t="str">
        <f t="shared" si="16"/>
        <v/>
      </c>
      <c r="E1084" s="155"/>
    </row>
    <row r="1085" spans="1:5">
      <c r="A1085" s="177" t="s">
        <v>1026</v>
      </c>
      <c r="B1085" s="159"/>
      <c r="C1085" s="159"/>
      <c r="D1085" s="157" t="str">
        <f t="shared" si="16"/>
        <v/>
      </c>
      <c r="E1085" s="155"/>
    </row>
    <row r="1086" spans="1:5">
      <c r="A1086" s="177" t="s">
        <v>1027</v>
      </c>
      <c r="B1086" s="156">
        <f>SUM(B1087:B1091)</f>
        <v>0</v>
      </c>
      <c r="C1086" s="156">
        <f>SUM(C1087:C1091)</f>
        <v>0</v>
      </c>
      <c r="D1086" s="157" t="str">
        <f t="shared" si="16"/>
        <v/>
      </c>
      <c r="E1086" s="155"/>
    </row>
    <row r="1087" spans="1:5">
      <c r="A1087" s="177" t="s">
        <v>1028</v>
      </c>
      <c r="B1087" s="159"/>
      <c r="C1087" s="159"/>
      <c r="D1087" s="157" t="str">
        <f t="shared" si="16"/>
        <v/>
      </c>
      <c r="E1087" s="155"/>
    </row>
    <row r="1088" spans="1:5">
      <c r="A1088" s="178" t="s">
        <v>1255</v>
      </c>
      <c r="B1088" s="159"/>
      <c r="C1088" s="159"/>
      <c r="D1088" s="157" t="str">
        <f t="shared" si="16"/>
        <v/>
      </c>
      <c r="E1088" s="155"/>
    </row>
    <row r="1089" spans="1:5">
      <c r="A1089" s="177" t="s">
        <v>1030</v>
      </c>
      <c r="B1089" s="159"/>
      <c r="C1089" s="159"/>
      <c r="D1089" s="157" t="str">
        <f t="shared" si="16"/>
        <v/>
      </c>
      <c r="E1089" s="155"/>
    </row>
    <row r="1090" spans="1:5">
      <c r="A1090" s="177" t="s">
        <v>1031</v>
      </c>
      <c r="B1090" s="159"/>
      <c r="C1090" s="159"/>
      <c r="D1090" s="157" t="str">
        <f t="shared" si="16"/>
        <v/>
      </c>
      <c r="E1090" s="155"/>
    </row>
    <row r="1091" spans="1:5">
      <c r="A1091" s="177" t="s">
        <v>1032</v>
      </c>
      <c r="B1091" s="159"/>
      <c r="C1091" s="159"/>
      <c r="D1091" s="157" t="str">
        <f t="shared" si="16"/>
        <v/>
      </c>
      <c r="E1091" s="155"/>
    </row>
    <row r="1092" spans="1:5">
      <c r="A1092" s="177" t="s">
        <v>1033</v>
      </c>
      <c r="B1092" s="159"/>
      <c r="C1092" s="159"/>
      <c r="D1092" s="157" t="str">
        <f t="shared" si="16"/>
        <v/>
      </c>
      <c r="E1092" s="155"/>
    </row>
    <row r="1093" spans="1:5">
      <c r="A1093" s="177" t="s">
        <v>1034</v>
      </c>
      <c r="B1093" s="156">
        <f>SUM(B1094:B1102)</f>
        <v>104</v>
      </c>
      <c r="C1093" s="156">
        <f>SUM(C1094:C1102)</f>
        <v>111</v>
      </c>
      <c r="D1093" s="157">
        <f t="shared" ref="D1093:D1156" si="17">IF(B1093=0,"",ROUND(C1093/B1093*100,1))</f>
        <v>106.7</v>
      </c>
      <c r="E1093" s="155"/>
    </row>
    <row r="1094" spans="1:5">
      <c r="A1094" s="177" t="s">
        <v>1035</v>
      </c>
      <c r="B1094" s="159"/>
      <c r="C1094" s="159"/>
      <c r="D1094" s="157" t="str">
        <f t="shared" si="17"/>
        <v/>
      </c>
      <c r="E1094" s="155"/>
    </row>
    <row r="1095" spans="1:5">
      <c r="A1095" s="177" t="s">
        <v>1036</v>
      </c>
      <c r="B1095" s="159"/>
      <c r="C1095" s="159"/>
      <c r="D1095" s="157" t="str">
        <f t="shared" si="17"/>
        <v/>
      </c>
      <c r="E1095" s="155"/>
    </row>
    <row r="1096" spans="1:5">
      <c r="A1096" s="177" t="s">
        <v>1037</v>
      </c>
      <c r="B1096" s="159"/>
      <c r="C1096" s="159"/>
      <c r="D1096" s="157" t="str">
        <f t="shared" si="17"/>
        <v/>
      </c>
      <c r="E1096" s="155"/>
    </row>
    <row r="1097" spans="1:5">
      <c r="A1097" s="177" t="s">
        <v>1038</v>
      </c>
      <c r="B1097" s="159"/>
      <c r="C1097" s="159"/>
      <c r="D1097" s="157" t="str">
        <f t="shared" si="17"/>
        <v/>
      </c>
      <c r="E1097" s="155"/>
    </row>
    <row r="1098" spans="1:5">
      <c r="A1098" s="177" t="s">
        <v>1039</v>
      </c>
      <c r="B1098" s="159"/>
      <c r="C1098" s="159"/>
      <c r="D1098" s="157" t="str">
        <f t="shared" si="17"/>
        <v/>
      </c>
      <c r="E1098" s="155"/>
    </row>
    <row r="1099" spans="1:5">
      <c r="A1099" s="177" t="s">
        <v>790</v>
      </c>
      <c r="B1099" s="159"/>
      <c r="C1099" s="159"/>
      <c r="D1099" s="157" t="str">
        <f t="shared" si="17"/>
        <v/>
      </c>
      <c r="E1099" s="155"/>
    </row>
    <row r="1100" spans="1:5">
      <c r="A1100" s="177" t="s">
        <v>1040</v>
      </c>
      <c r="B1100" s="159"/>
      <c r="C1100" s="159"/>
      <c r="D1100" s="157" t="str">
        <f t="shared" si="17"/>
        <v/>
      </c>
      <c r="E1100" s="155"/>
    </row>
    <row r="1101" spans="1:5">
      <c r="A1101" s="177" t="s">
        <v>1041</v>
      </c>
      <c r="B1101" s="159"/>
      <c r="C1101" s="159"/>
      <c r="D1101" s="157" t="str">
        <f t="shared" si="17"/>
        <v/>
      </c>
      <c r="E1101" s="155"/>
    </row>
    <row r="1102" spans="1:5">
      <c r="A1102" s="177" t="s">
        <v>1042</v>
      </c>
      <c r="B1102" s="159">
        <v>104</v>
      </c>
      <c r="C1102" s="159">
        <v>111</v>
      </c>
      <c r="D1102" s="157">
        <f t="shared" si="17"/>
        <v>106.7</v>
      </c>
      <c r="E1102" s="155"/>
    </row>
    <row r="1103" spans="1:5">
      <c r="A1103" s="177" t="s">
        <v>1256</v>
      </c>
      <c r="B1103" s="156">
        <f>SUM(B1104,B1123,B1142,B1151,B1166,)</f>
        <v>277</v>
      </c>
      <c r="C1103" s="156">
        <f>SUM(C1104,C1123,C1142,C1151,C1166,)</f>
        <v>361</v>
      </c>
      <c r="D1103" s="157">
        <f t="shared" si="17"/>
        <v>130.3</v>
      </c>
      <c r="E1103" s="155"/>
    </row>
    <row r="1104" spans="1:5">
      <c r="A1104" s="177" t="s">
        <v>1257</v>
      </c>
      <c r="B1104" s="156">
        <f>SUM(B1105:B1122)</f>
        <v>277</v>
      </c>
      <c r="C1104" s="156">
        <f>SUM(C1105:C1122)</f>
        <v>361</v>
      </c>
      <c r="D1104" s="157">
        <f t="shared" si="17"/>
        <v>130.3</v>
      </c>
      <c r="E1104" s="155"/>
    </row>
    <row r="1105" spans="1:5">
      <c r="A1105" s="177" t="s">
        <v>771</v>
      </c>
      <c r="B1105" s="159">
        <v>277</v>
      </c>
      <c r="C1105" s="159">
        <v>361</v>
      </c>
      <c r="D1105" s="157">
        <f t="shared" si="17"/>
        <v>130.3</v>
      </c>
      <c r="E1105" s="155"/>
    </row>
    <row r="1106" spans="1:5">
      <c r="A1106" s="177" t="s">
        <v>772</v>
      </c>
      <c r="B1106" s="159"/>
      <c r="C1106" s="159"/>
      <c r="D1106" s="157" t="str">
        <f t="shared" si="17"/>
        <v/>
      </c>
      <c r="E1106" s="155"/>
    </row>
    <row r="1107" spans="1:5">
      <c r="A1107" s="177" t="s">
        <v>773</v>
      </c>
      <c r="B1107" s="159"/>
      <c r="C1107" s="159"/>
      <c r="D1107" s="157" t="str">
        <f t="shared" si="17"/>
        <v/>
      </c>
      <c r="E1107" s="155"/>
    </row>
    <row r="1108" spans="1:5">
      <c r="A1108" s="177" t="s">
        <v>1258</v>
      </c>
      <c r="B1108" s="159"/>
      <c r="C1108" s="159"/>
      <c r="D1108" s="157" t="str">
        <f t="shared" si="17"/>
        <v/>
      </c>
      <c r="E1108" s="155"/>
    </row>
    <row r="1109" spans="1:5">
      <c r="A1109" s="177" t="s">
        <v>1046</v>
      </c>
      <c r="B1109" s="159"/>
      <c r="C1109" s="159"/>
      <c r="D1109" s="157" t="str">
        <f t="shared" si="17"/>
        <v/>
      </c>
      <c r="E1109" s="155"/>
    </row>
    <row r="1110" spans="1:5">
      <c r="A1110" s="177" t="s">
        <v>1047</v>
      </c>
      <c r="B1110" s="159"/>
      <c r="C1110" s="159"/>
      <c r="D1110" s="157" t="str">
        <f t="shared" si="17"/>
        <v/>
      </c>
      <c r="E1110" s="155"/>
    </row>
    <row r="1111" spans="1:5">
      <c r="A1111" s="177" t="s">
        <v>1259</v>
      </c>
      <c r="B1111" s="159"/>
      <c r="C1111" s="159"/>
      <c r="D1111" s="157" t="str">
        <f t="shared" si="17"/>
        <v/>
      </c>
      <c r="E1111" s="155"/>
    </row>
    <row r="1112" spans="1:5">
      <c r="A1112" s="177" t="s">
        <v>1260</v>
      </c>
      <c r="B1112" s="159"/>
      <c r="C1112" s="159"/>
      <c r="D1112" s="157" t="str">
        <f t="shared" si="17"/>
        <v/>
      </c>
      <c r="E1112" s="155"/>
    </row>
    <row r="1113" spans="1:5">
      <c r="A1113" s="177" t="s">
        <v>1261</v>
      </c>
      <c r="B1113" s="159"/>
      <c r="C1113" s="159"/>
      <c r="D1113" s="157" t="str">
        <f t="shared" si="17"/>
        <v/>
      </c>
      <c r="E1113" s="155"/>
    </row>
    <row r="1114" spans="1:5">
      <c r="A1114" s="177" t="s">
        <v>1051</v>
      </c>
      <c r="B1114" s="159"/>
      <c r="C1114" s="159"/>
      <c r="D1114" s="157" t="str">
        <f t="shared" si="17"/>
        <v/>
      </c>
      <c r="E1114" s="155"/>
    </row>
    <row r="1115" spans="1:5">
      <c r="A1115" s="177" t="s">
        <v>1053</v>
      </c>
      <c r="B1115" s="159"/>
      <c r="C1115" s="159"/>
      <c r="D1115" s="157" t="str">
        <f t="shared" si="17"/>
        <v/>
      </c>
      <c r="E1115" s="155"/>
    </row>
    <row r="1116" spans="1:5">
      <c r="A1116" s="177" t="s">
        <v>1054</v>
      </c>
      <c r="B1116" s="159"/>
      <c r="C1116" s="159"/>
      <c r="D1116" s="157" t="str">
        <f t="shared" si="17"/>
        <v/>
      </c>
      <c r="E1116" s="155"/>
    </row>
    <row r="1117" spans="1:5">
      <c r="A1117" s="177" t="s">
        <v>1055</v>
      </c>
      <c r="B1117" s="159"/>
      <c r="C1117" s="159"/>
      <c r="D1117" s="157" t="str">
        <f t="shared" si="17"/>
        <v/>
      </c>
      <c r="E1117" s="155"/>
    </row>
    <row r="1118" spans="1:5">
      <c r="A1118" s="177" t="s">
        <v>1056</v>
      </c>
      <c r="B1118" s="159"/>
      <c r="C1118" s="159"/>
      <c r="D1118" s="157" t="str">
        <f t="shared" si="17"/>
        <v/>
      </c>
      <c r="E1118" s="155"/>
    </row>
    <row r="1119" spans="1:5">
      <c r="A1119" s="177" t="s">
        <v>1057</v>
      </c>
      <c r="B1119" s="159"/>
      <c r="C1119" s="159"/>
      <c r="D1119" s="157" t="str">
        <f t="shared" si="17"/>
        <v/>
      </c>
      <c r="E1119" s="155"/>
    </row>
    <row r="1120" spans="1:5">
      <c r="A1120" s="177" t="s">
        <v>1058</v>
      </c>
      <c r="B1120" s="159"/>
      <c r="C1120" s="159"/>
      <c r="D1120" s="157" t="str">
        <f t="shared" si="17"/>
        <v/>
      </c>
      <c r="E1120" s="155"/>
    </row>
    <row r="1121" spans="1:5">
      <c r="A1121" s="177" t="s">
        <v>791</v>
      </c>
      <c r="B1121" s="159"/>
      <c r="C1121" s="159"/>
      <c r="D1121" s="157" t="str">
        <f t="shared" si="17"/>
        <v/>
      </c>
      <c r="E1121" s="155"/>
    </row>
    <row r="1122" spans="1:5">
      <c r="A1122" s="177" t="s">
        <v>1262</v>
      </c>
      <c r="B1122" s="159"/>
      <c r="C1122" s="159"/>
      <c r="D1122" s="157" t="str">
        <f t="shared" si="17"/>
        <v/>
      </c>
      <c r="E1122" s="155"/>
    </row>
    <row r="1123" spans="1:5">
      <c r="A1123" s="177" t="s">
        <v>1060</v>
      </c>
      <c r="B1123" s="156">
        <f>SUM(B1124:B1141)</f>
        <v>0</v>
      </c>
      <c r="C1123" s="156">
        <f>SUM(C1124:C1141)</f>
        <v>0</v>
      </c>
      <c r="D1123" s="157" t="str">
        <f t="shared" si="17"/>
        <v/>
      </c>
      <c r="E1123" s="155"/>
    </row>
    <row r="1124" spans="1:5">
      <c r="A1124" s="177" t="s">
        <v>771</v>
      </c>
      <c r="B1124" s="159"/>
      <c r="C1124" s="159"/>
      <c r="D1124" s="157" t="str">
        <f t="shared" si="17"/>
        <v/>
      </c>
      <c r="E1124" s="155"/>
    </row>
    <row r="1125" spans="1:5">
      <c r="A1125" s="177" t="s">
        <v>772</v>
      </c>
      <c r="B1125" s="159"/>
      <c r="C1125" s="159"/>
      <c r="D1125" s="157" t="str">
        <f t="shared" si="17"/>
        <v/>
      </c>
      <c r="E1125" s="155"/>
    </row>
    <row r="1126" spans="1:5">
      <c r="A1126" s="177" t="s">
        <v>773</v>
      </c>
      <c r="B1126" s="159"/>
      <c r="C1126" s="159"/>
      <c r="D1126" s="157" t="str">
        <f t="shared" si="17"/>
        <v/>
      </c>
      <c r="E1126" s="155"/>
    </row>
    <row r="1127" spans="1:5">
      <c r="A1127" s="177" t="s">
        <v>1061</v>
      </c>
      <c r="B1127" s="159"/>
      <c r="C1127" s="159"/>
      <c r="D1127" s="157" t="str">
        <f t="shared" si="17"/>
        <v/>
      </c>
      <c r="E1127" s="155"/>
    </row>
    <row r="1128" spans="1:5">
      <c r="A1128" s="177" t="s">
        <v>1062</v>
      </c>
      <c r="B1128" s="159"/>
      <c r="C1128" s="159"/>
      <c r="D1128" s="157" t="str">
        <f t="shared" si="17"/>
        <v/>
      </c>
      <c r="E1128" s="155"/>
    </row>
    <row r="1129" spans="1:5">
      <c r="A1129" s="177" t="s">
        <v>1063</v>
      </c>
      <c r="B1129" s="159"/>
      <c r="C1129" s="159"/>
      <c r="D1129" s="157" t="str">
        <f t="shared" si="17"/>
        <v/>
      </c>
      <c r="E1129" s="155"/>
    </row>
    <row r="1130" spans="1:5">
      <c r="A1130" s="177" t="s">
        <v>1064</v>
      </c>
      <c r="B1130" s="159"/>
      <c r="C1130" s="159"/>
      <c r="D1130" s="157" t="str">
        <f t="shared" si="17"/>
        <v/>
      </c>
      <c r="E1130" s="155"/>
    </row>
    <row r="1131" spans="1:5">
      <c r="A1131" s="177" t="s">
        <v>1065</v>
      </c>
      <c r="B1131" s="159"/>
      <c r="C1131" s="159"/>
      <c r="D1131" s="157" t="str">
        <f t="shared" si="17"/>
        <v/>
      </c>
      <c r="E1131" s="155"/>
    </row>
    <row r="1132" spans="1:5">
      <c r="A1132" s="177" t="s">
        <v>1066</v>
      </c>
      <c r="B1132" s="159"/>
      <c r="C1132" s="159"/>
      <c r="D1132" s="157" t="str">
        <f t="shared" si="17"/>
        <v/>
      </c>
      <c r="E1132" s="155"/>
    </row>
    <row r="1133" spans="1:5">
      <c r="A1133" s="177" t="s">
        <v>1067</v>
      </c>
      <c r="B1133" s="159"/>
      <c r="C1133" s="159"/>
      <c r="D1133" s="157" t="str">
        <f t="shared" si="17"/>
        <v/>
      </c>
      <c r="E1133" s="155"/>
    </row>
    <row r="1134" spans="1:5">
      <c r="A1134" s="177" t="s">
        <v>1068</v>
      </c>
      <c r="B1134" s="159"/>
      <c r="C1134" s="159"/>
      <c r="D1134" s="157" t="str">
        <f t="shared" si="17"/>
        <v/>
      </c>
      <c r="E1134" s="155"/>
    </row>
    <row r="1135" spans="1:5">
      <c r="A1135" s="177" t="s">
        <v>1069</v>
      </c>
      <c r="B1135" s="159"/>
      <c r="C1135" s="159"/>
      <c r="D1135" s="157" t="str">
        <f t="shared" si="17"/>
        <v/>
      </c>
      <c r="E1135" s="155"/>
    </row>
    <row r="1136" spans="1:5">
      <c r="A1136" s="177" t="s">
        <v>1070</v>
      </c>
      <c r="B1136" s="159"/>
      <c r="C1136" s="159"/>
      <c r="D1136" s="157" t="str">
        <f t="shared" si="17"/>
        <v/>
      </c>
      <c r="E1136" s="155"/>
    </row>
    <row r="1137" spans="1:5">
      <c r="A1137" s="177" t="s">
        <v>1071</v>
      </c>
      <c r="B1137" s="159"/>
      <c r="C1137" s="159"/>
      <c r="D1137" s="157" t="str">
        <f t="shared" si="17"/>
        <v/>
      </c>
      <c r="E1137" s="155"/>
    </row>
    <row r="1138" spans="1:5">
      <c r="A1138" s="177" t="s">
        <v>1072</v>
      </c>
      <c r="B1138" s="159"/>
      <c r="C1138" s="159"/>
      <c r="D1138" s="157" t="str">
        <f t="shared" si="17"/>
        <v/>
      </c>
      <c r="E1138" s="155"/>
    </row>
    <row r="1139" spans="1:5">
      <c r="A1139" s="177" t="s">
        <v>1073</v>
      </c>
      <c r="B1139" s="159"/>
      <c r="C1139" s="159"/>
      <c r="D1139" s="157" t="str">
        <f t="shared" si="17"/>
        <v/>
      </c>
      <c r="E1139" s="155"/>
    </row>
    <row r="1140" spans="1:5">
      <c r="A1140" s="177" t="s">
        <v>791</v>
      </c>
      <c r="B1140" s="159"/>
      <c r="C1140" s="159"/>
      <c r="D1140" s="157" t="str">
        <f t="shared" si="17"/>
        <v/>
      </c>
      <c r="E1140" s="155"/>
    </row>
    <row r="1141" spans="1:5">
      <c r="A1141" s="177" t="s">
        <v>1074</v>
      </c>
      <c r="B1141" s="159"/>
      <c r="C1141" s="159"/>
      <c r="D1141" s="157" t="str">
        <f t="shared" si="17"/>
        <v/>
      </c>
      <c r="E1141" s="155"/>
    </row>
    <row r="1142" spans="1:5">
      <c r="A1142" s="177" t="s">
        <v>1075</v>
      </c>
      <c r="B1142" s="156">
        <f>SUM(B1143:B1150)</f>
        <v>0</v>
      </c>
      <c r="C1142" s="156">
        <f>SUM(C1143:C1150)</f>
        <v>0</v>
      </c>
      <c r="D1142" s="157" t="str">
        <f t="shared" si="17"/>
        <v/>
      </c>
      <c r="E1142" s="155"/>
    </row>
    <row r="1143" spans="1:5">
      <c r="A1143" s="177" t="s">
        <v>771</v>
      </c>
      <c r="B1143" s="159"/>
      <c r="C1143" s="159"/>
      <c r="D1143" s="157" t="str">
        <f t="shared" si="17"/>
        <v/>
      </c>
      <c r="E1143" s="155"/>
    </row>
    <row r="1144" spans="1:5">
      <c r="A1144" s="177" t="s">
        <v>772</v>
      </c>
      <c r="B1144" s="159"/>
      <c r="C1144" s="159"/>
      <c r="D1144" s="157" t="str">
        <f t="shared" si="17"/>
        <v/>
      </c>
      <c r="E1144" s="155"/>
    </row>
    <row r="1145" spans="1:5">
      <c r="A1145" s="177" t="s">
        <v>773</v>
      </c>
      <c r="B1145" s="159"/>
      <c r="C1145" s="159"/>
      <c r="D1145" s="157" t="str">
        <f t="shared" si="17"/>
        <v/>
      </c>
      <c r="E1145" s="155"/>
    </row>
    <row r="1146" spans="1:5">
      <c r="A1146" s="177" t="s">
        <v>1076</v>
      </c>
      <c r="B1146" s="159"/>
      <c r="C1146" s="159"/>
      <c r="D1146" s="157" t="str">
        <f t="shared" si="17"/>
        <v/>
      </c>
      <c r="E1146" s="155"/>
    </row>
    <row r="1147" spans="1:5">
      <c r="A1147" s="177" t="s">
        <v>1077</v>
      </c>
      <c r="B1147" s="159"/>
      <c r="C1147" s="159"/>
      <c r="D1147" s="157" t="str">
        <f t="shared" si="17"/>
        <v/>
      </c>
      <c r="E1147" s="155"/>
    </row>
    <row r="1148" spans="1:5">
      <c r="A1148" s="177" t="s">
        <v>1078</v>
      </c>
      <c r="B1148" s="159"/>
      <c r="C1148" s="159"/>
      <c r="D1148" s="157" t="str">
        <f t="shared" si="17"/>
        <v/>
      </c>
      <c r="E1148" s="155"/>
    </row>
    <row r="1149" spans="1:5">
      <c r="A1149" s="177" t="s">
        <v>791</v>
      </c>
      <c r="B1149" s="159"/>
      <c r="C1149" s="159"/>
      <c r="D1149" s="157" t="str">
        <f t="shared" si="17"/>
        <v/>
      </c>
      <c r="E1149" s="155"/>
    </row>
    <row r="1150" spans="1:5">
      <c r="A1150" s="177" t="s">
        <v>1079</v>
      </c>
      <c r="B1150" s="159"/>
      <c r="C1150" s="159"/>
      <c r="D1150" s="157" t="str">
        <f t="shared" si="17"/>
        <v/>
      </c>
      <c r="E1150" s="155"/>
    </row>
    <row r="1151" spans="1:5">
      <c r="A1151" s="177" t="s">
        <v>1090</v>
      </c>
      <c r="B1151" s="156">
        <f>SUM(B1152:B1165)</f>
        <v>0</v>
      </c>
      <c r="C1151" s="156">
        <f>SUM(C1152:C1165)</f>
        <v>0</v>
      </c>
      <c r="D1151" s="157" t="str">
        <f t="shared" si="17"/>
        <v/>
      </c>
      <c r="E1151" s="155"/>
    </row>
    <row r="1152" spans="1:5">
      <c r="A1152" s="177" t="s">
        <v>771</v>
      </c>
      <c r="B1152" s="159"/>
      <c r="C1152" s="159"/>
      <c r="D1152" s="157" t="str">
        <f t="shared" si="17"/>
        <v/>
      </c>
      <c r="E1152" s="155"/>
    </row>
    <row r="1153" spans="1:5">
      <c r="A1153" s="177" t="s">
        <v>772</v>
      </c>
      <c r="B1153" s="159"/>
      <c r="C1153" s="159"/>
      <c r="D1153" s="157" t="str">
        <f t="shared" si="17"/>
        <v/>
      </c>
      <c r="E1153" s="155"/>
    </row>
    <row r="1154" spans="1:5">
      <c r="A1154" s="177" t="s">
        <v>773</v>
      </c>
      <c r="B1154" s="159"/>
      <c r="C1154" s="159"/>
      <c r="D1154" s="157" t="str">
        <f t="shared" si="17"/>
        <v/>
      </c>
      <c r="E1154" s="155"/>
    </row>
    <row r="1155" spans="1:5">
      <c r="A1155" s="177" t="s">
        <v>1091</v>
      </c>
      <c r="B1155" s="159"/>
      <c r="C1155" s="159"/>
      <c r="D1155" s="157" t="str">
        <f t="shared" si="17"/>
        <v/>
      </c>
      <c r="E1155" s="155"/>
    </row>
    <row r="1156" spans="1:5">
      <c r="A1156" s="177" t="s">
        <v>1092</v>
      </c>
      <c r="B1156" s="159"/>
      <c r="C1156" s="159"/>
      <c r="D1156" s="157" t="str">
        <f t="shared" si="17"/>
        <v/>
      </c>
      <c r="E1156" s="155"/>
    </row>
    <row r="1157" spans="1:5">
      <c r="A1157" s="177" t="s">
        <v>1093</v>
      </c>
      <c r="B1157" s="159"/>
      <c r="C1157" s="159"/>
      <c r="D1157" s="157" t="str">
        <f t="shared" ref="D1157:D1220" si="18">IF(B1157=0,"",ROUND(C1157/B1157*100,1))</f>
        <v/>
      </c>
      <c r="E1157" s="155"/>
    </row>
    <row r="1158" spans="1:5">
      <c r="A1158" s="177" t="s">
        <v>1094</v>
      </c>
      <c r="B1158" s="159"/>
      <c r="C1158" s="159"/>
      <c r="D1158" s="157" t="str">
        <f t="shared" si="18"/>
        <v/>
      </c>
      <c r="E1158" s="155"/>
    </row>
    <row r="1159" spans="1:5">
      <c r="A1159" s="177" t="s">
        <v>1095</v>
      </c>
      <c r="B1159" s="159"/>
      <c r="C1159" s="159"/>
      <c r="D1159" s="157" t="str">
        <f t="shared" si="18"/>
        <v/>
      </c>
      <c r="E1159" s="155"/>
    </row>
    <row r="1160" spans="1:5">
      <c r="A1160" s="177" t="s">
        <v>1096</v>
      </c>
      <c r="B1160" s="159"/>
      <c r="C1160" s="159"/>
      <c r="D1160" s="157" t="str">
        <f t="shared" si="18"/>
        <v/>
      </c>
      <c r="E1160" s="155"/>
    </row>
    <row r="1161" spans="1:5">
      <c r="A1161" s="177" t="s">
        <v>1097</v>
      </c>
      <c r="B1161" s="159"/>
      <c r="C1161" s="159"/>
      <c r="D1161" s="157" t="str">
        <f t="shared" si="18"/>
        <v/>
      </c>
      <c r="E1161" s="155"/>
    </row>
    <row r="1162" spans="1:5">
      <c r="A1162" s="177" t="s">
        <v>1098</v>
      </c>
      <c r="B1162" s="159"/>
      <c r="C1162" s="159"/>
      <c r="D1162" s="157" t="str">
        <f t="shared" si="18"/>
        <v/>
      </c>
      <c r="E1162" s="155"/>
    </row>
    <row r="1163" spans="1:5">
      <c r="A1163" s="177" t="s">
        <v>1099</v>
      </c>
      <c r="B1163" s="159"/>
      <c r="C1163" s="159"/>
      <c r="D1163" s="157" t="str">
        <f t="shared" si="18"/>
        <v/>
      </c>
      <c r="E1163" s="155"/>
    </row>
    <row r="1164" spans="1:5">
      <c r="A1164" s="177" t="s">
        <v>1100</v>
      </c>
      <c r="B1164" s="159"/>
      <c r="C1164" s="159"/>
      <c r="D1164" s="157" t="str">
        <f t="shared" si="18"/>
        <v/>
      </c>
      <c r="E1164" s="155"/>
    </row>
    <row r="1165" spans="1:5">
      <c r="A1165" s="177" t="s">
        <v>1101</v>
      </c>
      <c r="B1165" s="159"/>
      <c r="C1165" s="159"/>
      <c r="D1165" s="157" t="str">
        <f t="shared" si="18"/>
        <v/>
      </c>
      <c r="E1165" s="155"/>
    </row>
    <row r="1166" spans="1:5">
      <c r="A1166" s="177" t="s">
        <v>1263</v>
      </c>
      <c r="B1166" s="159"/>
      <c r="C1166" s="159"/>
      <c r="D1166" s="157" t="str">
        <f t="shared" si="18"/>
        <v/>
      </c>
      <c r="E1166" s="155"/>
    </row>
    <row r="1167" spans="1:5">
      <c r="A1167" s="177" t="s">
        <v>1103</v>
      </c>
      <c r="B1167" s="156">
        <f>SUM(B1168,B1177,B1181,)</f>
        <v>783</v>
      </c>
      <c r="C1167" s="156">
        <f>SUM(C1168,C1177,C1181,)</f>
        <v>1172</v>
      </c>
      <c r="D1167" s="157">
        <f t="shared" si="18"/>
        <v>149.7</v>
      </c>
      <c r="E1167" s="155"/>
    </row>
    <row r="1168" spans="1:5">
      <c r="A1168" s="177" t="s">
        <v>1104</v>
      </c>
      <c r="B1168" s="156">
        <f>SUM(B1169:B1176)</f>
        <v>783</v>
      </c>
      <c r="C1168" s="156">
        <f>SUM(C1169:C1176)</f>
        <v>1172</v>
      </c>
      <c r="D1168" s="157">
        <f t="shared" si="18"/>
        <v>149.7</v>
      </c>
      <c r="E1168" s="155"/>
    </row>
    <row r="1169" spans="1:5">
      <c r="A1169" s="177" t="s">
        <v>1105</v>
      </c>
      <c r="B1169" s="159"/>
      <c r="C1169" s="159"/>
      <c r="D1169" s="157" t="str">
        <f t="shared" si="18"/>
        <v/>
      </c>
      <c r="E1169" s="155"/>
    </row>
    <row r="1170" spans="1:5">
      <c r="A1170" s="177" t="s">
        <v>1106</v>
      </c>
      <c r="B1170" s="159"/>
      <c r="C1170" s="159"/>
      <c r="D1170" s="157" t="str">
        <f t="shared" si="18"/>
        <v/>
      </c>
      <c r="E1170" s="155"/>
    </row>
    <row r="1171" spans="1:5">
      <c r="A1171" s="177" t="s">
        <v>1107</v>
      </c>
      <c r="B1171" s="159"/>
      <c r="C1171" s="159"/>
      <c r="D1171" s="157" t="str">
        <f t="shared" si="18"/>
        <v/>
      </c>
      <c r="E1171" s="155"/>
    </row>
    <row r="1172" spans="1:5">
      <c r="A1172" s="177" t="s">
        <v>1108</v>
      </c>
      <c r="B1172" s="159"/>
      <c r="C1172" s="159"/>
      <c r="D1172" s="157" t="str">
        <f t="shared" si="18"/>
        <v/>
      </c>
      <c r="E1172" s="155"/>
    </row>
    <row r="1173" spans="1:5">
      <c r="A1173" s="177" t="s">
        <v>1109</v>
      </c>
      <c r="B1173" s="159"/>
      <c r="C1173" s="159"/>
      <c r="D1173" s="157" t="str">
        <f t="shared" si="18"/>
        <v/>
      </c>
      <c r="E1173" s="155"/>
    </row>
    <row r="1174" spans="1:5">
      <c r="A1174" s="177" t="s">
        <v>1264</v>
      </c>
      <c r="B1174" s="159">
        <v>782</v>
      </c>
      <c r="C1174" s="159">
        <v>1172</v>
      </c>
      <c r="D1174" s="157">
        <f t="shared" si="18"/>
        <v>149.9</v>
      </c>
      <c r="E1174" s="155"/>
    </row>
    <row r="1175" spans="1:5">
      <c r="A1175" s="177" t="s">
        <v>1111</v>
      </c>
      <c r="B1175" s="159"/>
      <c r="C1175" s="159"/>
      <c r="D1175" s="157" t="str">
        <f t="shared" si="18"/>
        <v/>
      </c>
      <c r="E1175" s="155"/>
    </row>
    <row r="1176" spans="1:5">
      <c r="A1176" s="177" t="s">
        <v>1112</v>
      </c>
      <c r="B1176" s="159">
        <v>1</v>
      </c>
      <c r="C1176" s="159"/>
      <c r="D1176" s="157">
        <f t="shared" si="18"/>
        <v>0</v>
      </c>
      <c r="E1176" s="155"/>
    </row>
    <row r="1177" spans="1:5">
      <c r="A1177" s="177" t="s">
        <v>1113</v>
      </c>
      <c r="B1177" s="156">
        <f>SUM(B1178:B1180)</f>
        <v>0</v>
      </c>
      <c r="C1177" s="156">
        <f>SUM(C1178:C1180)</f>
        <v>0</v>
      </c>
      <c r="D1177" s="157" t="str">
        <f t="shared" si="18"/>
        <v/>
      </c>
      <c r="E1177" s="155"/>
    </row>
    <row r="1178" spans="1:5">
      <c r="A1178" s="177" t="s">
        <v>1114</v>
      </c>
      <c r="B1178" s="159"/>
      <c r="C1178" s="159"/>
      <c r="D1178" s="157" t="str">
        <f t="shared" si="18"/>
        <v/>
      </c>
      <c r="E1178" s="155"/>
    </row>
    <row r="1179" spans="1:5">
      <c r="A1179" s="177" t="s">
        <v>1115</v>
      </c>
      <c r="B1179" s="159"/>
      <c r="C1179" s="159"/>
      <c r="D1179" s="157" t="str">
        <f t="shared" si="18"/>
        <v/>
      </c>
      <c r="E1179" s="155"/>
    </row>
    <row r="1180" spans="1:5">
      <c r="A1180" s="177" t="s">
        <v>1116</v>
      </c>
      <c r="B1180" s="159"/>
      <c r="C1180" s="159"/>
      <c r="D1180" s="157" t="str">
        <f t="shared" si="18"/>
        <v/>
      </c>
      <c r="E1180" s="155"/>
    </row>
    <row r="1181" spans="1:5">
      <c r="A1181" s="177" t="s">
        <v>1117</v>
      </c>
      <c r="B1181" s="156">
        <f>SUM(B1182:B1184)</f>
        <v>0</v>
      </c>
      <c r="C1181" s="156">
        <f>SUM(C1182:C1184)</f>
        <v>0</v>
      </c>
      <c r="D1181" s="157" t="str">
        <f t="shared" si="18"/>
        <v/>
      </c>
      <c r="E1181" s="155"/>
    </row>
    <row r="1182" spans="1:5">
      <c r="A1182" s="177" t="s">
        <v>1118</v>
      </c>
      <c r="B1182" s="159"/>
      <c r="C1182" s="159"/>
      <c r="D1182" s="157" t="str">
        <f t="shared" si="18"/>
        <v/>
      </c>
      <c r="E1182" s="155"/>
    </row>
    <row r="1183" spans="1:5">
      <c r="A1183" s="177" t="s">
        <v>1119</v>
      </c>
      <c r="B1183" s="159"/>
      <c r="C1183" s="159"/>
      <c r="D1183" s="157" t="str">
        <f t="shared" si="18"/>
        <v/>
      </c>
      <c r="E1183" s="155"/>
    </row>
    <row r="1184" spans="1:5">
      <c r="A1184" s="177" t="s">
        <v>1120</v>
      </c>
      <c r="B1184" s="159"/>
      <c r="C1184" s="159"/>
      <c r="D1184" s="157" t="str">
        <f t="shared" si="18"/>
        <v/>
      </c>
      <c r="E1184" s="155"/>
    </row>
    <row r="1185" spans="1:5">
      <c r="A1185" s="177" t="s">
        <v>1121</v>
      </c>
      <c r="B1185" s="156">
        <f>SUM(B1186,B1201,B1215,B1220,B1226,)</f>
        <v>0</v>
      </c>
      <c r="C1185" s="156">
        <f>SUM(C1186,C1201,C1215,C1220,C1226,)</f>
        <v>0</v>
      </c>
      <c r="D1185" s="157" t="str">
        <f t="shared" si="18"/>
        <v/>
      </c>
      <c r="E1185" s="155"/>
    </row>
    <row r="1186" spans="1:5">
      <c r="A1186" s="177" t="s">
        <v>1122</v>
      </c>
      <c r="B1186" s="156">
        <f>SUM(B1187:B1200)</f>
        <v>0</v>
      </c>
      <c r="C1186" s="156">
        <f>SUM(C1187:C1200)</f>
        <v>0</v>
      </c>
      <c r="D1186" s="157" t="str">
        <f t="shared" si="18"/>
        <v/>
      </c>
      <c r="E1186" s="155"/>
    </row>
    <row r="1187" spans="1:5">
      <c r="A1187" s="177" t="s">
        <v>771</v>
      </c>
      <c r="B1187" s="159"/>
      <c r="C1187" s="159"/>
      <c r="D1187" s="157" t="str">
        <f t="shared" si="18"/>
        <v/>
      </c>
      <c r="E1187" s="155"/>
    </row>
    <row r="1188" spans="1:5">
      <c r="A1188" s="177" t="s">
        <v>772</v>
      </c>
      <c r="B1188" s="159"/>
      <c r="C1188" s="159"/>
      <c r="D1188" s="157" t="str">
        <f t="shared" si="18"/>
        <v/>
      </c>
      <c r="E1188" s="155"/>
    </row>
    <row r="1189" spans="1:5">
      <c r="A1189" s="177" t="s">
        <v>773</v>
      </c>
      <c r="B1189" s="159"/>
      <c r="C1189" s="159"/>
      <c r="D1189" s="157" t="str">
        <f t="shared" si="18"/>
        <v/>
      </c>
      <c r="E1189" s="155"/>
    </row>
    <row r="1190" spans="1:5">
      <c r="A1190" s="177" t="s">
        <v>1123</v>
      </c>
      <c r="B1190" s="159"/>
      <c r="C1190" s="159"/>
      <c r="D1190" s="157" t="str">
        <f t="shared" si="18"/>
        <v/>
      </c>
      <c r="E1190" s="155"/>
    </row>
    <row r="1191" spans="1:5">
      <c r="A1191" s="177" t="s">
        <v>1124</v>
      </c>
      <c r="B1191" s="159"/>
      <c r="C1191" s="159"/>
      <c r="D1191" s="157" t="str">
        <f t="shared" si="18"/>
        <v/>
      </c>
      <c r="E1191" s="155"/>
    </row>
    <row r="1192" spans="1:5">
      <c r="A1192" s="177" t="s">
        <v>1125</v>
      </c>
      <c r="B1192" s="159"/>
      <c r="C1192" s="159"/>
      <c r="D1192" s="157" t="str">
        <f t="shared" si="18"/>
        <v/>
      </c>
      <c r="E1192" s="155"/>
    </row>
    <row r="1193" spans="1:5">
      <c r="A1193" s="177" t="s">
        <v>1126</v>
      </c>
      <c r="B1193" s="159"/>
      <c r="C1193" s="159"/>
      <c r="D1193" s="157" t="str">
        <f t="shared" si="18"/>
        <v/>
      </c>
      <c r="E1193" s="155"/>
    </row>
    <row r="1194" spans="1:5">
      <c r="A1194" s="177" t="s">
        <v>1127</v>
      </c>
      <c r="B1194" s="159"/>
      <c r="C1194" s="159"/>
      <c r="D1194" s="157" t="str">
        <f t="shared" si="18"/>
        <v/>
      </c>
      <c r="E1194" s="155"/>
    </row>
    <row r="1195" spans="1:5">
      <c r="A1195" s="177" t="s">
        <v>1128</v>
      </c>
      <c r="B1195" s="159"/>
      <c r="C1195" s="159"/>
      <c r="D1195" s="157" t="str">
        <f t="shared" si="18"/>
        <v/>
      </c>
      <c r="E1195" s="155"/>
    </row>
    <row r="1196" spans="1:5">
      <c r="A1196" s="177" t="s">
        <v>1129</v>
      </c>
      <c r="B1196" s="159"/>
      <c r="C1196" s="159"/>
      <c r="D1196" s="157" t="str">
        <f t="shared" si="18"/>
        <v/>
      </c>
      <c r="E1196" s="155"/>
    </row>
    <row r="1197" spans="1:5">
      <c r="A1197" s="177" t="s">
        <v>1130</v>
      </c>
      <c r="B1197" s="159"/>
      <c r="C1197" s="159"/>
      <c r="D1197" s="157" t="str">
        <f t="shared" si="18"/>
        <v/>
      </c>
      <c r="E1197" s="155"/>
    </row>
    <row r="1198" spans="1:5">
      <c r="A1198" s="177" t="s">
        <v>1131</v>
      </c>
      <c r="B1198" s="159"/>
      <c r="C1198" s="159"/>
      <c r="D1198" s="157" t="str">
        <f t="shared" si="18"/>
        <v/>
      </c>
      <c r="E1198" s="155"/>
    </row>
    <row r="1199" spans="1:5">
      <c r="A1199" s="177" t="s">
        <v>791</v>
      </c>
      <c r="B1199" s="159"/>
      <c r="C1199" s="159"/>
      <c r="D1199" s="157" t="str">
        <f t="shared" si="18"/>
        <v/>
      </c>
      <c r="E1199" s="155"/>
    </row>
    <row r="1200" spans="1:5">
      <c r="A1200" s="177" t="s">
        <v>1132</v>
      </c>
      <c r="B1200" s="159"/>
      <c r="C1200" s="159"/>
      <c r="D1200" s="157" t="str">
        <f t="shared" si="18"/>
        <v/>
      </c>
      <c r="E1200" s="155"/>
    </row>
    <row r="1201" spans="1:5">
      <c r="A1201" s="177" t="s">
        <v>1133</v>
      </c>
      <c r="B1201" s="156">
        <f>SUM(B1202:B1214)</f>
        <v>0</v>
      </c>
      <c r="C1201" s="156">
        <f>SUM(C1202:C1214)</f>
        <v>0</v>
      </c>
      <c r="D1201" s="157" t="str">
        <f t="shared" si="18"/>
        <v/>
      </c>
      <c r="E1201" s="155"/>
    </row>
    <row r="1202" spans="1:5">
      <c r="A1202" s="177" t="s">
        <v>771</v>
      </c>
      <c r="B1202" s="159"/>
      <c r="C1202" s="159"/>
      <c r="D1202" s="157" t="str">
        <f t="shared" si="18"/>
        <v/>
      </c>
      <c r="E1202" s="155"/>
    </row>
    <row r="1203" spans="1:5">
      <c r="A1203" s="177" t="s">
        <v>772</v>
      </c>
      <c r="B1203" s="159"/>
      <c r="C1203" s="159"/>
      <c r="D1203" s="157" t="str">
        <f t="shared" si="18"/>
        <v/>
      </c>
      <c r="E1203" s="155"/>
    </row>
    <row r="1204" spans="1:5">
      <c r="A1204" s="177" t="s">
        <v>773</v>
      </c>
      <c r="B1204" s="159"/>
      <c r="C1204" s="159"/>
      <c r="D1204" s="157" t="str">
        <f t="shared" si="18"/>
        <v/>
      </c>
      <c r="E1204" s="155"/>
    </row>
    <row r="1205" spans="1:5">
      <c r="A1205" s="177" t="s">
        <v>1134</v>
      </c>
      <c r="B1205" s="159"/>
      <c r="C1205" s="159"/>
      <c r="D1205" s="157" t="str">
        <f t="shared" si="18"/>
        <v/>
      </c>
      <c r="E1205" s="155"/>
    </row>
    <row r="1206" spans="1:5">
      <c r="A1206" s="177" t="s">
        <v>1135</v>
      </c>
      <c r="B1206" s="159"/>
      <c r="C1206" s="159"/>
      <c r="D1206" s="157" t="str">
        <f t="shared" si="18"/>
        <v/>
      </c>
      <c r="E1206" s="155"/>
    </row>
    <row r="1207" spans="1:5">
      <c r="A1207" s="177" t="s">
        <v>1136</v>
      </c>
      <c r="B1207" s="159"/>
      <c r="C1207" s="159"/>
      <c r="D1207" s="157" t="str">
        <f t="shared" si="18"/>
        <v/>
      </c>
      <c r="E1207" s="155"/>
    </row>
    <row r="1208" spans="1:5">
      <c r="A1208" s="177" t="s">
        <v>1137</v>
      </c>
      <c r="B1208" s="159"/>
      <c r="C1208" s="159"/>
      <c r="D1208" s="157" t="str">
        <f t="shared" si="18"/>
        <v/>
      </c>
      <c r="E1208" s="155"/>
    </row>
    <row r="1209" spans="1:5">
      <c r="A1209" s="177" t="s">
        <v>1138</v>
      </c>
      <c r="B1209" s="159"/>
      <c r="C1209" s="159"/>
      <c r="D1209" s="157" t="str">
        <f t="shared" si="18"/>
        <v/>
      </c>
      <c r="E1209" s="155"/>
    </row>
    <row r="1210" spans="1:5">
      <c r="A1210" s="177" t="s">
        <v>1139</v>
      </c>
      <c r="B1210" s="159"/>
      <c r="C1210" s="159"/>
      <c r="D1210" s="157" t="str">
        <f t="shared" si="18"/>
        <v/>
      </c>
      <c r="E1210" s="155"/>
    </row>
    <row r="1211" spans="1:5">
      <c r="A1211" s="177" t="s">
        <v>1140</v>
      </c>
      <c r="B1211" s="159"/>
      <c r="C1211" s="159"/>
      <c r="D1211" s="157" t="str">
        <f t="shared" si="18"/>
        <v/>
      </c>
      <c r="E1211" s="155"/>
    </row>
    <row r="1212" spans="1:5">
      <c r="A1212" s="177" t="s">
        <v>1141</v>
      </c>
      <c r="B1212" s="159"/>
      <c r="C1212" s="159"/>
      <c r="D1212" s="157" t="str">
        <f t="shared" si="18"/>
        <v/>
      </c>
      <c r="E1212" s="155"/>
    </row>
    <row r="1213" spans="1:5">
      <c r="A1213" s="177" t="s">
        <v>791</v>
      </c>
      <c r="B1213" s="159"/>
      <c r="C1213" s="159"/>
      <c r="D1213" s="157" t="str">
        <f t="shared" si="18"/>
        <v/>
      </c>
      <c r="E1213" s="155"/>
    </row>
    <row r="1214" spans="1:5">
      <c r="A1214" s="177" t="s">
        <v>1142</v>
      </c>
      <c r="B1214" s="159"/>
      <c r="C1214" s="159"/>
      <c r="D1214" s="157" t="str">
        <f t="shared" si="18"/>
        <v/>
      </c>
      <c r="E1214" s="155"/>
    </row>
    <row r="1215" spans="1:5">
      <c r="A1215" s="177" t="s">
        <v>1143</v>
      </c>
      <c r="B1215" s="156">
        <f>SUM(B1216:B1219)</f>
        <v>0</v>
      </c>
      <c r="C1215" s="156">
        <f>SUM(C1216:C1219)</f>
        <v>0</v>
      </c>
      <c r="D1215" s="157" t="str">
        <f t="shared" si="18"/>
        <v/>
      </c>
      <c r="E1215" s="155"/>
    </row>
    <row r="1216" spans="1:5">
      <c r="A1216" s="177" t="s">
        <v>1265</v>
      </c>
      <c r="B1216" s="159"/>
      <c r="C1216" s="159"/>
      <c r="D1216" s="157" t="str">
        <f t="shared" si="18"/>
        <v/>
      </c>
      <c r="E1216" s="155"/>
    </row>
    <row r="1217" spans="1:5">
      <c r="A1217" s="177" t="s">
        <v>1145</v>
      </c>
      <c r="B1217" s="159"/>
      <c r="C1217" s="159"/>
      <c r="D1217" s="157" t="str">
        <f t="shared" si="18"/>
        <v/>
      </c>
      <c r="E1217" s="155"/>
    </row>
    <row r="1218" spans="1:5">
      <c r="A1218" s="177" t="s">
        <v>1146</v>
      </c>
      <c r="B1218" s="159"/>
      <c r="C1218" s="159"/>
      <c r="D1218" s="157" t="str">
        <f t="shared" si="18"/>
        <v/>
      </c>
      <c r="E1218" s="155"/>
    </row>
    <row r="1219" spans="1:5">
      <c r="A1219" s="177" t="s">
        <v>1266</v>
      </c>
      <c r="B1219" s="159"/>
      <c r="C1219" s="159"/>
      <c r="D1219" s="157" t="str">
        <f t="shared" si="18"/>
        <v/>
      </c>
      <c r="E1219" s="155"/>
    </row>
    <row r="1220" spans="1:5">
      <c r="A1220" s="177" t="s">
        <v>1148</v>
      </c>
      <c r="B1220" s="156">
        <f>SUM(B1221:B1225)</f>
        <v>0</v>
      </c>
      <c r="C1220" s="156">
        <f>SUM(C1221:C1225)</f>
        <v>0</v>
      </c>
      <c r="D1220" s="157" t="str">
        <f t="shared" si="18"/>
        <v/>
      </c>
      <c r="E1220" s="155"/>
    </row>
    <row r="1221" spans="1:5">
      <c r="A1221" s="177" t="s">
        <v>1149</v>
      </c>
      <c r="B1221" s="159"/>
      <c r="C1221" s="159"/>
      <c r="D1221" s="157" t="str">
        <f t="shared" ref="D1221:D1284" si="19">IF(B1221=0,"",ROUND(C1221/B1221*100,1))</f>
        <v/>
      </c>
      <c r="E1221" s="155"/>
    </row>
    <row r="1222" spans="1:5">
      <c r="A1222" s="177" t="s">
        <v>1150</v>
      </c>
      <c r="B1222" s="159"/>
      <c r="C1222" s="159"/>
      <c r="D1222" s="157" t="str">
        <f t="shared" si="19"/>
        <v/>
      </c>
      <c r="E1222" s="155"/>
    </row>
    <row r="1223" spans="1:5">
      <c r="A1223" s="177" t="s">
        <v>1151</v>
      </c>
      <c r="B1223" s="159"/>
      <c r="C1223" s="159"/>
      <c r="D1223" s="157" t="str">
        <f t="shared" si="19"/>
        <v/>
      </c>
      <c r="E1223" s="155"/>
    </row>
    <row r="1224" spans="1:5">
      <c r="A1224" s="177" t="s">
        <v>1152</v>
      </c>
      <c r="B1224" s="159"/>
      <c r="C1224" s="159"/>
      <c r="D1224" s="157" t="str">
        <f t="shared" si="19"/>
        <v/>
      </c>
      <c r="E1224" s="155"/>
    </row>
    <row r="1225" spans="1:5">
      <c r="A1225" s="177" t="s">
        <v>1153</v>
      </c>
      <c r="B1225" s="159"/>
      <c r="C1225" s="159"/>
      <c r="D1225" s="157" t="str">
        <f t="shared" si="19"/>
        <v/>
      </c>
      <c r="E1225" s="155"/>
    </row>
    <row r="1226" spans="1:5">
      <c r="A1226" s="177" t="s">
        <v>1154</v>
      </c>
      <c r="B1226" s="156">
        <f>SUM(B1227:B1237)</f>
        <v>0</v>
      </c>
      <c r="C1226" s="156">
        <f>SUM(C1227:C1237)</f>
        <v>0</v>
      </c>
      <c r="D1226" s="157" t="str">
        <f t="shared" si="19"/>
        <v/>
      </c>
      <c r="E1226" s="155"/>
    </row>
    <row r="1227" spans="1:5">
      <c r="A1227" s="177" t="s">
        <v>1155</v>
      </c>
      <c r="B1227" s="159"/>
      <c r="C1227" s="159"/>
      <c r="D1227" s="157" t="str">
        <f t="shared" si="19"/>
        <v/>
      </c>
      <c r="E1227" s="155"/>
    </row>
    <row r="1228" spans="1:5">
      <c r="A1228" s="177" t="s">
        <v>1156</v>
      </c>
      <c r="B1228" s="159"/>
      <c r="C1228" s="159"/>
      <c r="D1228" s="157" t="str">
        <f t="shared" si="19"/>
        <v/>
      </c>
      <c r="E1228" s="155"/>
    </row>
    <row r="1229" spans="1:5">
      <c r="A1229" s="177" t="s">
        <v>1157</v>
      </c>
      <c r="B1229" s="159"/>
      <c r="C1229" s="159"/>
      <c r="D1229" s="157" t="str">
        <f t="shared" si="19"/>
        <v/>
      </c>
      <c r="E1229" s="155"/>
    </row>
    <row r="1230" spans="1:5">
      <c r="A1230" s="177" t="s">
        <v>1158</v>
      </c>
      <c r="B1230" s="159"/>
      <c r="C1230" s="159"/>
      <c r="D1230" s="157" t="str">
        <f t="shared" si="19"/>
        <v/>
      </c>
      <c r="E1230" s="155"/>
    </row>
    <row r="1231" spans="1:5">
      <c r="A1231" s="177" t="s">
        <v>1159</v>
      </c>
      <c r="B1231" s="159"/>
      <c r="C1231" s="159"/>
      <c r="D1231" s="157" t="str">
        <f t="shared" si="19"/>
        <v/>
      </c>
      <c r="E1231" s="155"/>
    </row>
    <row r="1232" spans="1:5">
      <c r="A1232" s="177" t="s">
        <v>1160</v>
      </c>
      <c r="B1232" s="159"/>
      <c r="C1232" s="159"/>
      <c r="D1232" s="157" t="str">
        <f t="shared" si="19"/>
        <v/>
      </c>
      <c r="E1232" s="155"/>
    </row>
    <row r="1233" spans="1:5">
      <c r="A1233" s="177" t="s">
        <v>1161</v>
      </c>
      <c r="B1233" s="159"/>
      <c r="C1233" s="159"/>
      <c r="D1233" s="157" t="str">
        <f t="shared" si="19"/>
        <v/>
      </c>
      <c r="E1233" s="155"/>
    </row>
    <row r="1234" spans="1:5">
      <c r="A1234" s="177" t="s">
        <v>1162</v>
      </c>
      <c r="B1234" s="159"/>
      <c r="C1234" s="159"/>
      <c r="D1234" s="157" t="str">
        <f t="shared" si="19"/>
        <v/>
      </c>
      <c r="E1234" s="155"/>
    </row>
    <row r="1235" spans="1:5">
      <c r="A1235" s="177" t="s">
        <v>1163</v>
      </c>
      <c r="B1235" s="159"/>
      <c r="C1235" s="159"/>
      <c r="D1235" s="157" t="str">
        <f t="shared" si="19"/>
        <v/>
      </c>
      <c r="E1235" s="155"/>
    </row>
    <row r="1236" spans="1:5">
      <c r="A1236" s="177" t="s">
        <v>1164</v>
      </c>
      <c r="B1236" s="159"/>
      <c r="C1236" s="159"/>
      <c r="D1236" s="157" t="str">
        <f t="shared" si="19"/>
        <v/>
      </c>
      <c r="E1236" s="155"/>
    </row>
    <row r="1237" spans="1:5">
      <c r="A1237" s="177" t="s">
        <v>1165</v>
      </c>
      <c r="B1237" s="159"/>
      <c r="C1237" s="159"/>
      <c r="D1237" s="157" t="str">
        <f t="shared" si="19"/>
        <v/>
      </c>
      <c r="E1237" s="155"/>
    </row>
    <row r="1238" spans="1:5">
      <c r="A1238" s="176" t="s">
        <v>1267</v>
      </c>
      <c r="B1238" s="156">
        <f>SUM(B1239,B1251,B1257,B1263,B1271,B1284,B1288,B1294)</f>
        <v>506</v>
      </c>
      <c r="C1238" s="156">
        <f>SUM(C1239,C1251,C1257,C1263,C1271,C1284,C1288,C1294)</f>
        <v>802</v>
      </c>
      <c r="D1238" s="157">
        <f t="shared" si="19"/>
        <v>158.5</v>
      </c>
      <c r="E1238" s="155"/>
    </row>
    <row r="1239" spans="1:5">
      <c r="A1239" s="176" t="s">
        <v>1268</v>
      </c>
      <c r="B1239" s="156">
        <f>SUM(B1240:B1250)</f>
        <v>79</v>
      </c>
      <c r="C1239" s="156">
        <f>SUM(C1240:C1250)</f>
        <v>80</v>
      </c>
      <c r="D1239" s="157">
        <f t="shared" si="19"/>
        <v>101.3</v>
      </c>
      <c r="E1239" s="155"/>
    </row>
    <row r="1240" spans="1:5">
      <c r="A1240" s="176" t="s">
        <v>1269</v>
      </c>
      <c r="B1240" s="159">
        <v>79</v>
      </c>
      <c r="C1240" s="159">
        <v>80</v>
      </c>
      <c r="D1240" s="157">
        <f t="shared" si="19"/>
        <v>101.3</v>
      </c>
      <c r="E1240" s="155"/>
    </row>
    <row r="1241" spans="1:5">
      <c r="A1241" s="176" t="s">
        <v>1270</v>
      </c>
      <c r="B1241" s="159"/>
      <c r="C1241" s="159"/>
      <c r="D1241" s="157" t="str">
        <f t="shared" si="19"/>
        <v/>
      </c>
      <c r="E1241" s="155"/>
    </row>
    <row r="1242" spans="1:5">
      <c r="A1242" s="176" t="s">
        <v>1271</v>
      </c>
      <c r="B1242" s="159"/>
      <c r="C1242" s="159"/>
      <c r="D1242" s="157" t="str">
        <f t="shared" si="19"/>
        <v/>
      </c>
      <c r="E1242" s="155"/>
    </row>
    <row r="1243" spans="1:5">
      <c r="A1243" s="176" t="s">
        <v>1272</v>
      </c>
      <c r="B1243" s="159"/>
      <c r="C1243" s="159"/>
      <c r="D1243" s="157" t="str">
        <f t="shared" si="19"/>
        <v/>
      </c>
      <c r="E1243" s="155"/>
    </row>
    <row r="1244" spans="1:5">
      <c r="A1244" s="176" t="s">
        <v>1273</v>
      </c>
      <c r="B1244" s="159"/>
      <c r="C1244" s="159"/>
      <c r="D1244" s="157" t="str">
        <f t="shared" si="19"/>
        <v/>
      </c>
      <c r="E1244" s="155"/>
    </row>
    <row r="1245" spans="1:5">
      <c r="A1245" s="176" t="s">
        <v>1274</v>
      </c>
      <c r="B1245" s="159"/>
      <c r="C1245" s="159"/>
      <c r="D1245" s="157" t="str">
        <f t="shared" si="19"/>
        <v/>
      </c>
      <c r="E1245" s="155"/>
    </row>
    <row r="1246" spans="1:5">
      <c r="A1246" s="176" t="s">
        <v>1275</v>
      </c>
      <c r="B1246" s="159"/>
      <c r="C1246" s="159"/>
      <c r="D1246" s="157" t="str">
        <f t="shared" si="19"/>
        <v/>
      </c>
      <c r="E1246" s="155"/>
    </row>
    <row r="1247" spans="1:5">
      <c r="A1247" s="176" t="s">
        <v>1276</v>
      </c>
      <c r="B1247" s="159"/>
      <c r="C1247" s="159"/>
      <c r="D1247" s="157" t="str">
        <f t="shared" si="19"/>
        <v/>
      </c>
      <c r="E1247" s="155"/>
    </row>
    <row r="1248" spans="1:5">
      <c r="A1248" s="176" t="s">
        <v>1277</v>
      </c>
      <c r="B1248" s="159"/>
      <c r="C1248" s="159"/>
      <c r="D1248" s="157" t="str">
        <f t="shared" si="19"/>
        <v/>
      </c>
      <c r="E1248" s="155"/>
    </row>
    <row r="1249" spans="1:5">
      <c r="A1249" s="176" t="s">
        <v>1278</v>
      </c>
      <c r="B1249" s="159"/>
      <c r="C1249" s="159"/>
      <c r="D1249" s="157" t="str">
        <f t="shared" si="19"/>
        <v/>
      </c>
      <c r="E1249" s="155"/>
    </row>
    <row r="1250" spans="1:5">
      <c r="A1250" s="176" t="s">
        <v>1279</v>
      </c>
      <c r="B1250" s="159"/>
      <c r="C1250" s="159"/>
      <c r="D1250" s="157" t="str">
        <f t="shared" si="19"/>
        <v/>
      </c>
      <c r="E1250" s="155"/>
    </row>
    <row r="1251" spans="1:5">
      <c r="A1251" s="176" t="s">
        <v>1280</v>
      </c>
      <c r="B1251" s="156">
        <f>SUM(B1252:B1256)</f>
        <v>427</v>
      </c>
      <c r="C1251" s="156">
        <f>SUM(C1252:C1256)</f>
        <v>722</v>
      </c>
      <c r="D1251" s="157">
        <f t="shared" si="19"/>
        <v>169.1</v>
      </c>
      <c r="E1251" s="155"/>
    </row>
    <row r="1252" spans="1:5">
      <c r="A1252" s="176" t="s">
        <v>1269</v>
      </c>
      <c r="B1252" s="159">
        <v>427</v>
      </c>
      <c r="C1252" s="159">
        <v>456</v>
      </c>
      <c r="D1252" s="157">
        <f t="shared" si="19"/>
        <v>106.8</v>
      </c>
      <c r="E1252" s="155"/>
    </row>
    <row r="1253" spans="1:5">
      <c r="A1253" s="176" t="s">
        <v>1281</v>
      </c>
      <c r="B1253" s="159"/>
      <c r="C1253" s="159"/>
      <c r="D1253" s="157" t="str">
        <f t="shared" si="19"/>
        <v/>
      </c>
      <c r="E1253" s="155"/>
    </row>
    <row r="1254" spans="1:5">
      <c r="A1254" s="176" t="s">
        <v>1271</v>
      </c>
      <c r="B1254" s="159"/>
      <c r="C1254" s="159"/>
      <c r="D1254" s="157" t="str">
        <f t="shared" si="19"/>
        <v/>
      </c>
      <c r="E1254" s="155"/>
    </row>
    <row r="1255" spans="1:5">
      <c r="A1255" s="176" t="s">
        <v>1282</v>
      </c>
      <c r="B1255" s="159"/>
      <c r="C1255" s="159"/>
      <c r="D1255" s="157" t="str">
        <f t="shared" si="19"/>
        <v/>
      </c>
      <c r="E1255" s="155"/>
    </row>
    <row r="1256" spans="1:5">
      <c r="A1256" s="176" t="s">
        <v>1283</v>
      </c>
      <c r="B1256" s="159"/>
      <c r="C1256" s="159">
        <v>266</v>
      </c>
      <c r="D1256" s="157" t="str">
        <f t="shared" si="19"/>
        <v/>
      </c>
      <c r="E1256" s="155"/>
    </row>
    <row r="1257" spans="1:5">
      <c r="A1257" s="176" t="s">
        <v>1284</v>
      </c>
      <c r="B1257" s="156">
        <f>SUM(B1258:B1262)</f>
        <v>0</v>
      </c>
      <c r="C1257" s="156">
        <f>SUM(C1258:C1262)</f>
        <v>0</v>
      </c>
      <c r="D1257" s="157" t="str">
        <f t="shared" si="19"/>
        <v/>
      </c>
      <c r="E1257" s="155"/>
    </row>
    <row r="1258" spans="1:5">
      <c r="A1258" s="176" t="s">
        <v>1269</v>
      </c>
      <c r="B1258" s="159"/>
      <c r="C1258" s="159"/>
      <c r="D1258" s="157" t="str">
        <f t="shared" si="19"/>
        <v/>
      </c>
      <c r="E1258" s="155"/>
    </row>
    <row r="1259" spans="1:5">
      <c r="A1259" s="176" t="s">
        <v>1270</v>
      </c>
      <c r="B1259" s="159"/>
      <c r="C1259" s="159"/>
      <c r="D1259" s="157" t="str">
        <f t="shared" si="19"/>
        <v/>
      </c>
      <c r="E1259" s="155"/>
    </row>
    <row r="1260" spans="1:5">
      <c r="A1260" s="176" t="s">
        <v>1271</v>
      </c>
      <c r="B1260" s="159"/>
      <c r="C1260" s="159"/>
      <c r="D1260" s="157" t="str">
        <f t="shared" si="19"/>
        <v/>
      </c>
      <c r="E1260" s="155"/>
    </row>
    <row r="1261" spans="1:5">
      <c r="A1261" s="176" t="s">
        <v>1285</v>
      </c>
      <c r="B1261" s="159"/>
      <c r="C1261" s="159"/>
      <c r="D1261" s="157" t="str">
        <f t="shared" si="19"/>
        <v/>
      </c>
      <c r="E1261" s="155"/>
    </row>
    <row r="1262" spans="1:5">
      <c r="A1262" s="176" t="s">
        <v>1286</v>
      </c>
      <c r="B1262" s="159"/>
      <c r="C1262" s="159"/>
      <c r="D1262" s="157" t="str">
        <f t="shared" si="19"/>
        <v/>
      </c>
      <c r="E1262" s="155"/>
    </row>
    <row r="1263" spans="1:5">
      <c r="A1263" s="176" t="s">
        <v>1287</v>
      </c>
      <c r="B1263" s="156">
        <f>SUM(B1264:B1270)</f>
        <v>0</v>
      </c>
      <c r="C1263" s="156">
        <f>SUM(C1264:C1270)</f>
        <v>0</v>
      </c>
      <c r="D1263" s="157" t="str">
        <f t="shared" si="19"/>
        <v/>
      </c>
      <c r="E1263" s="155"/>
    </row>
    <row r="1264" spans="1:5">
      <c r="A1264" s="176" t="s">
        <v>1269</v>
      </c>
      <c r="B1264" s="159"/>
      <c r="C1264" s="159"/>
      <c r="D1264" s="157" t="str">
        <f t="shared" si="19"/>
        <v/>
      </c>
      <c r="E1264" s="155"/>
    </row>
    <row r="1265" spans="1:5">
      <c r="A1265" s="176" t="s">
        <v>1270</v>
      </c>
      <c r="B1265" s="159"/>
      <c r="C1265" s="159"/>
      <c r="D1265" s="157" t="str">
        <f t="shared" si="19"/>
        <v/>
      </c>
      <c r="E1265" s="155"/>
    </row>
    <row r="1266" spans="1:5">
      <c r="A1266" s="176" t="s">
        <v>1271</v>
      </c>
      <c r="B1266" s="159"/>
      <c r="C1266" s="159"/>
      <c r="D1266" s="157" t="str">
        <f t="shared" si="19"/>
        <v/>
      </c>
      <c r="E1266" s="155"/>
    </row>
    <row r="1267" spans="1:5">
      <c r="A1267" s="176" t="s">
        <v>1288</v>
      </c>
      <c r="B1267" s="159"/>
      <c r="C1267" s="159"/>
      <c r="D1267" s="157" t="str">
        <f t="shared" si="19"/>
        <v/>
      </c>
      <c r="E1267" s="155"/>
    </row>
    <row r="1268" spans="1:5">
      <c r="A1268" s="176" t="s">
        <v>1289</v>
      </c>
      <c r="B1268" s="159"/>
      <c r="C1268" s="159"/>
      <c r="D1268" s="157" t="str">
        <f t="shared" si="19"/>
        <v/>
      </c>
      <c r="E1268" s="155"/>
    </row>
    <row r="1269" spans="1:5">
      <c r="A1269" s="176" t="s">
        <v>1278</v>
      </c>
      <c r="B1269" s="159"/>
      <c r="C1269" s="159"/>
      <c r="D1269" s="157" t="str">
        <f t="shared" si="19"/>
        <v/>
      </c>
      <c r="E1269" s="155"/>
    </row>
    <row r="1270" spans="1:5">
      <c r="A1270" s="176" t="s">
        <v>1290</v>
      </c>
      <c r="B1270" s="159"/>
      <c r="C1270" s="159"/>
      <c r="D1270" s="157" t="str">
        <f t="shared" si="19"/>
        <v/>
      </c>
      <c r="E1270" s="155"/>
    </row>
    <row r="1271" spans="1:5">
      <c r="A1271" s="176" t="s">
        <v>1291</v>
      </c>
      <c r="B1271" s="156">
        <f>SUM(B1272:B1283)</f>
        <v>0</v>
      </c>
      <c r="C1271" s="156">
        <f>SUM(C1272:C1283)</f>
        <v>0</v>
      </c>
      <c r="D1271" s="157" t="str">
        <f t="shared" si="19"/>
        <v/>
      </c>
      <c r="E1271" s="155"/>
    </row>
    <row r="1272" spans="1:5">
      <c r="A1272" s="176" t="s">
        <v>1269</v>
      </c>
      <c r="B1272" s="159"/>
      <c r="C1272" s="159"/>
      <c r="D1272" s="157" t="str">
        <f t="shared" si="19"/>
        <v/>
      </c>
      <c r="E1272" s="155"/>
    </row>
    <row r="1273" spans="1:5">
      <c r="A1273" s="176" t="s">
        <v>1270</v>
      </c>
      <c r="B1273" s="159"/>
      <c r="C1273" s="159"/>
      <c r="D1273" s="157" t="str">
        <f t="shared" si="19"/>
        <v/>
      </c>
      <c r="E1273" s="155"/>
    </row>
    <row r="1274" spans="1:5">
      <c r="A1274" s="176" t="s">
        <v>1271</v>
      </c>
      <c r="B1274" s="159"/>
      <c r="C1274" s="159"/>
      <c r="D1274" s="157" t="str">
        <f t="shared" si="19"/>
        <v/>
      </c>
      <c r="E1274" s="155"/>
    </row>
    <row r="1275" spans="1:5">
      <c r="A1275" s="176" t="s">
        <v>1292</v>
      </c>
      <c r="B1275" s="159"/>
      <c r="C1275" s="159"/>
      <c r="D1275" s="157" t="str">
        <f t="shared" si="19"/>
        <v/>
      </c>
      <c r="E1275" s="155"/>
    </row>
    <row r="1276" spans="1:5">
      <c r="A1276" s="176" t="s">
        <v>1293</v>
      </c>
      <c r="B1276" s="159"/>
      <c r="C1276" s="159"/>
      <c r="D1276" s="157" t="str">
        <f t="shared" si="19"/>
        <v/>
      </c>
      <c r="E1276" s="155"/>
    </row>
    <row r="1277" spans="1:5">
      <c r="A1277" s="176" t="s">
        <v>1294</v>
      </c>
      <c r="B1277" s="159"/>
      <c r="C1277" s="159"/>
      <c r="D1277" s="157" t="str">
        <f t="shared" si="19"/>
        <v/>
      </c>
      <c r="E1277" s="155"/>
    </row>
    <row r="1278" spans="1:5">
      <c r="A1278" s="176" t="s">
        <v>1295</v>
      </c>
      <c r="B1278" s="159"/>
      <c r="C1278" s="159"/>
      <c r="D1278" s="157" t="str">
        <f t="shared" si="19"/>
        <v/>
      </c>
      <c r="E1278" s="155"/>
    </row>
    <row r="1279" spans="1:5">
      <c r="A1279" s="176" t="s">
        <v>1296</v>
      </c>
      <c r="B1279" s="159"/>
      <c r="C1279" s="159"/>
      <c r="D1279" s="157" t="str">
        <f t="shared" si="19"/>
        <v/>
      </c>
      <c r="E1279" s="155"/>
    </row>
    <row r="1280" spans="1:5">
      <c r="A1280" s="176" t="s">
        <v>1297</v>
      </c>
      <c r="B1280" s="159"/>
      <c r="C1280" s="159"/>
      <c r="D1280" s="157" t="str">
        <f t="shared" si="19"/>
        <v/>
      </c>
      <c r="E1280" s="155"/>
    </row>
    <row r="1281" spans="1:5">
      <c r="A1281" s="176" t="s">
        <v>1298</v>
      </c>
      <c r="B1281" s="159"/>
      <c r="C1281" s="159"/>
      <c r="D1281" s="157" t="str">
        <f t="shared" si="19"/>
        <v/>
      </c>
      <c r="E1281" s="155"/>
    </row>
    <row r="1282" spans="1:5">
      <c r="A1282" s="176" t="s">
        <v>1299</v>
      </c>
      <c r="B1282" s="159"/>
      <c r="C1282" s="159"/>
      <c r="D1282" s="157" t="str">
        <f t="shared" si="19"/>
        <v/>
      </c>
      <c r="E1282" s="155"/>
    </row>
    <row r="1283" spans="1:5">
      <c r="A1283" s="176" t="s">
        <v>1300</v>
      </c>
      <c r="B1283" s="159"/>
      <c r="C1283" s="159"/>
      <c r="D1283" s="157" t="str">
        <f t="shared" si="19"/>
        <v/>
      </c>
      <c r="E1283" s="155"/>
    </row>
    <row r="1284" spans="1:5">
      <c r="A1284" s="176" t="s">
        <v>1301</v>
      </c>
      <c r="B1284" s="156">
        <f>SUM(B1285:B1287)</f>
        <v>0</v>
      </c>
      <c r="C1284" s="156">
        <f>SUM(C1285:C1287)</f>
        <v>0</v>
      </c>
      <c r="D1284" s="157" t="str">
        <f t="shared" si="19"/>
        <v/>
      </c>
      <c r="E1284" s="155"/>
    </row>
    <row r="1285" spans="1:5">
      <c r="A1285" s="176" t="s">
        <v>1302</v>
      </c>
      <c r="B1285" s="159"/>
      <c r="C1285" s="159"/>
      <c r="D1285" s="157" t="str">
        <f t="shared" ref="D1285:D1315" si="20">IF(B1285=0,"",ROUND(C1285/B1285*100,1))</f>
        <v/>
      </c>
      <c r="E1285" s="155"/>
    </row>
    <row r="1286" spans="1:5">
      <c r="A1286" s="176" t="s">
        <v>1303</v>
      </c>
      <c r="B1286" s="159"/>
      <c r="C1286" s="159"/>
      <c r="D1286" s="157" t="str">
        <f t="shared" si="20"/>
        <v/>
      </c>
      <c r="E1286" s="155"/>
    </row>
    <row r="1287" spans="1:5">
      <c r="A1287" s="176" t="s">
        <v>1304</v>
      </c>
      <c r="B1287" s="159"/>
      <c r="C1287" s="159"/>
      <c r="D1287" s="157" t="str">
        <f t="shared" si="20"/>
        <v/>
      </c>
      <c r="E1287" s="155"/>
    </row>
    <row r="1288" spans="1:5">
      <c r="A1288" s="176" t="s">
        <v>1305</v>
      </c>
      <c r="B1288" s="156">
        <f>SUM(B1289:B1293)</f>
        <v>0</v>
      </c>
      <c r="C1288" s="156">
        <f>SUM(C1289:C1293)</f>
        <v>0</v>
      </c>
      <c r="D1288" s="157" t="str">
        <f t="shared" si="20"/>
        <v/>
      </c>
      <c r="E1288" s="155"/>
    </row>
    <row r="1289" spans="1:5">
      <c r="A1289" s="176" t="s">
        <v>1306</v>
      </c>
      <c r="B1289" s="159"/>
      <c r="C1289" s="159"/>
      <c r="D1289" s="157" t="str">
        <f t="shared" si="20"/>
        <v/>
      </c>
      <c r="E1289" s="155"/>
    </row>
    <row r="1290" spans="1:5">
      <c r="A1290" s="176" t="s">
        <v>1307</v>
      </c>
      <c r="B1290" s="159"/>
      <c r="C1290" s="159"/>
      <c r="D1290" s="157" t="str">
        <f t="shared" si="20"/>
        <v/>
      </c>
      <c r="E1290" s="155"/>
    </row>
    <row r="1291" spans="1:5">
      <c r="A1291" s="176" t="s">
        <v>1308</v>
      </c>
      <c r="B1291" s="159"/>
      <c r="C1291" s="159"/>
      <c r="D1291" s="157" t="str">
        <f t="shared" si="20"/>
        <v/>
      </c>
      <c r="E1291" s="155"/>
    </row>
    <row r="1292" spans="1:5">
      <c r="A1292" s="176" t="s">
        <v>1309</v>
      </c>
      <c r="B1292" s="159"/>
      <c r="C1292" s="159"/>
      <c r="D1292" s="157" t="str">
        <f t="shared" si="20"/>
        <v/>
      </c>
      <c r="E1292" s="155"/>
    </row>
    <row r="1293" spans="1:5">
      <c r="A1293" s="176" t="s">
        <v>1310</v>
      </c>
      <c r="B1293" s="159"/>
      <c r="C1293" s="159"/>
      <c r="D1293" s="157" t="str">
        <f t="shared" si="20"/>
        <v/>
      </c>
      <c r="E1293" s="155"/>
    </row>
    <row r="1294" spans="1:5">
      <c r="A1294" s="176" t="s">
        <v>1311</v>
      </c>
      <c r="B1294" s="159"/>
      <c r="C1294" s="159"/>
      <c r="D1294" s="157" t="str">
        <f t="shared" si="20"/>
        <v/>
      </c>
      <c r="E1294" s="155"/>
    </row>
    <row r="1295" spans="1:5">
      <c r="A1295" s="177" t="s">
        <v>1312</v>
      </c>
      <c r="B1295" s="159"/>
      <c r="C1295" s="159">
        <v>1000</v>
      </c>
      <c r="D1295" s="157" t="str">
        <f t="shared" si="20"/>
        <v/>
      </c>
      <c r="E1295" s="155"/>
    </row>
    <row r="1296" spans="1:5">
      <c r="A1296" s="177" t="s">
        <v>1313</v>
      </c>
      <c r="B1296" s="156">
        <f>SUM(B1297)</f>
        <v>0</v>
      </c>
      <c r="C1296" s="156">
        <f>SUM(C1297)</f>
        <v>0</v>
      </c>
      <c r="D1296" s="157" t="str">
        <f t="shared" si="20"/>
        <v/>
      </c>
      <c r="E1296" s="155"/>
    </row>
    <row r="1297" spans="1:5">
      <c r="A1297" s="177" t="s">
        <v>1314</v>
      </c>
      <c r="B1297" s="156">
        <f>SUM(B1298:B1301)</f>
        <v>0</v>
      </c>
      <c r="C1297" s="156">
        <f>SUM(C1298:C1301)</f>
        <v>0</v>
      </c>
      <c r="D1297" s="157" t="str">
        <f t="shared" si="20"/>
        <v/>
      </c>
      <c r="E1297" s="155"/>
    </row>
    <row r="1298" spans="1:5">
      <c r="A1298" s="177" t="s">
        <v>1315</v>
      </c>
      <c r="B1298" s="165"/>
      <c r="C1298" s="159"/>
      <c r="D1298" s="157" t="str">
        <f t="shared" si="20"/>
        <v/>
      </c>
      <c r="E1298" s="155"/>
    </row>
    <row r="1299" spans="1:5">
      <c r="A1299" s="177" t="s">
        <v>1316</v>
      </c>
      <c r="B1299" s="159"/>
      <c r="C1299" s="159"/>
      <c r="D1299" s="157" t="str">
        <f t="shared" si="20"/>
        <v/>
      </c>
      <c r="E1299" s="155"/>
    </row>
    <row r="1300" spans="1:5">
      <c r="A1300" s="177" t="s">
        <v>1317</v>
      </c>
      <c r="B1300" s="159"/>
      <c r="C1300" s="159"/>
      <c r="D1300" s="157" t="str">
        <f t="shared" si="20"/>
        <v/>
      </c>
      <c r="E1300" s="155"/>
    </row>
    <row r="1301" spans="1:5">
      <c r="A1301" s="177" t="s">
        <v>1318</v>
      </c>
      <c r="B1301" s="159"/>
      <c r="C1301" s="159"/>
      <c r="D1301" s="157" t="str">
        <f t="shared" si="20"/>
        <v/>
      </c>
      <c r="E1301" s="155"/>
    </row>
    <row r="1302" spans="1:5">
      <c r="A1302" s="177" t="s">
        <v>1319</v>
      </c>
      <c r="B1302" s="156">
        <f>SUM(B1303:B1307)</f>
        <v>982</v>
      </c>
      <c r="C1302" s="156">
        <f>SUM(C1303:C1307)</f>
        <v>1000</v>
      </c>
      <c r="D1302" s="157">
        <f t="shared" si="20"/>
        <v>101.8</v>
      </c>
      <c r="E1302" s="155"/>
    </row>
    <row r="1303" spans="1:5">
      <c r="A1303" s="177" t="s">
        <v>1168</v>
      </c>
      <c r="B1303" s="159"/>
      <c r="C1303" s="159"/>
      <c r="D1303" s="157" t="str">
        <f t="shared" si="20"/>
        <v/>
      </c>
      <c r="E1303" s="155"/>
    </row>
    <row r="1304" spans="1:5">
      <c r="A1304" s="177" t="s">
        <v>1169</v>
      </c>
      <c r="B1304" s="159">
        <v>982</v>
      </c>
      <c r="C1304" s="159">
        <v>1000</v>
      </c>
      <c r="D1304" s="157">
        <f t="shared" si="20"/>
        <v>101.8</v>
      </c>
      <c r="E1304" s="155"/>
    </row>
    <row r="1305" spans="1:5">
      <c r="A1305" s="177" t="s">
        <v>1170</v>
      </c>
      <c r="B1305" s="159"/>
      <c r="C1305" s="159"/>
      <c r="D1305" s="157" t="str">
        <f t="shared" si="20"/>
        <v/>
      </c>
      <c r="E1305" s="155"/>
    </row>
    <row r="1306" spans="1:5">
      <c r="A1306" s="177" t="s">
        <v>1171</v>
      </c>
      <c r="B1306" s="159"/>
      <c r="C1306" s="159"/>
      <c r="D1306" s="157" t="str">
        <f t="shared" si="20"/>
        <v/>
      </c>
      <c r="E1306" s="155"/>
    </row>
    <row r="1307" spans="1:5">
      <c r="A1307" s="177" t="s">
        <v>1172</v>
      </c>
      <c r="B1307" s="159"/>
      <c r="C1307" s="159"/>
      <c r="D1307" s="157" t="str">
        <f t="shared" si="20"/>
        <v/>
      </c>
      <c r="E1307" s="174"/>
    </row>
    <row r="1308" spans="1:5">
      <c r="A1308" s="155" t="s">
        <v>1320</v>
      </c>
      <c r="B1308" s="156">
        <f>SUM(B1309)</f>
        <v>0</v>
      </c>
      <c r="C1308" s="156">
        <f>SUM(C1309)</f>
        <v>0</v>
      </c>
      <c r="D1308" s="157" t="str">
        <f t="shared" si="20"/>
        <v/>
      </c>
      <c r="E1308" s="179"/>
    </row>
    <row r="1309" spans="1:5">
      <c r="A1309" s="155" t="s">
        <v>1174</v>
      </c>
      <c r="B1309" s="159"/>
      <c r="C1309" s="159"/>
      <c r="D1309" s="157" t="str">
        <f t="shared" si="20"/>
        <v/>
      </c>
      <c r="E1309" s="179"/>
    </row>
    <row r="1310" spans="1:5">
      <c r="A1310" s="155" t="s">
        <v>1321</v>
      </c>
      <c r="B1310" s="156">
        <f>SUM(B1311:B1312)</f>
        <v>0</v>
      </c>
      <c r="C1310" s="156">
        <f>SUM(C1311:C1312)</f>
        <v>1000</v>
      </c>
      <c r="D1310" s="157" t="str">
        <f t="shared" si="20"/>
        <v/>
      </c>
      <c r="E1310" s="179"/>
    </row>
    <row r="1311" spans="1:5">
      <c r="A1311" s="155" t="s">
        <v>1176</v>
      </c>
      <c r="B1311" s="159"/>
      <c r="C1311" s="159">
        <v>1000</v>
      </c>
      <c r="D1311" s="157" t="str">
        <f t="shared" si="20"/>
        <v/>
      </c>
      <c r="E1311" s="179"/>
    </row>
    <row r="1312" spans="1:5">
      <c r="A1312" s="155" t="s">
        <v>1177</v>
      </c>
      <c r="B1312" s="159"/>
      <c r="C1312" s="159"/>
      <c r="D1312" s="157" t="str">
        <f t="shared" si="20"/>
        <v/>
      </c>
      <c r="E1312" s="179"/>
    </row>
    <row r="1313" spans="1:5">
      <c r="A1313" s="155"/>
      <c r="B1313" s="159"/>
      <c r="C1313" s="159"/>
      <c r="D1313" s="157" t="str">
        <f t="shared" si="20"/>
        <v/>
      </c>
      <c r="E1313" s="179"/>
    </row>
    <row r="1314" spans="1:5">
      <c r="A1314" s="155"/>
      <c r="B1314" s="159"/>
      <c r="C1314" s="159"/>
      <c r="D1314" s="157" t="str">
        <f t="shared" si="20"/>
        <v/>
      </c>
      <c r="E1314" s="179"/>
    </row>
    <row r="1315" spans="1:5">
      <c r="A1315" s="180" t="s">
        <v>1178</v>
      </c>
      <c r="B1315" s="167">
        <f>SUM(B1310,B1308,B1302,B1296,B1295,B1238,B1185,B1167,B1103,B1093,B1078,B1058,B992,B928,B803,B784,B711,B640,B523,B467,B411,B357,B269,B257,B254,B5,)</f>
        <v>37431</v>
      </c>
      <c r="C1315" s="167">
        <f>SUM(C1310,C1308,C1302,C1296,C1295,C1238,C1185,C1167,C1103,C1093,C1078,C1058,C992,C928,C803,C784,C711,C640,C523,C467,C411,C357,C269,C257,C254,C5,)</f>
        <v>50001</v>
      </c>
      <c r="D1315" s="157">
        <f t="shared" si="20"/>
        <v>133.6</v>
      </c>
      <c r="E1315" s="179"/>
    </row>
    <row r="1317" ht="51.75" customHeight="1" spans="1:5">
      <c r="A1317" s="181"/>
      <c r="B1317" s="182"/>
      <c r="C1317" s="182"/>
      <c r="D1317" s="181"/>
      <c r="E1317" s="183"/>
    </row>
    <row r="1318" spans="1:5">
      <c r="A1318" s="181"/>
      <c r="B1318" s="181"/>
      <c r="C1318" s="181"/>
      <c r="D1318" s="181"/>
      <c r="E1318" s="183"/>
    </row>
  </sheetData>
  <protectedRanges>
    <protectedRange sqref="B1169:C1176 B1178:C1180 B1182:C1184 B1187:C1200 B1202:C1214 B1216:C1219 B1221:C1225 B1227:C1295 B1311:C1312 B1298:C1307 B1309:C1309" name="区域19"/>
    <protectedRange sqref="B1060:C1068 B1152:C1166 B1070:C1074 B1076:C1077 B1080:C1085 B1087:C1092 B1094:C1102 B1124:C1141 B1143:C1150 B1105:C1122" name="区域18"/>
    <protectedRange sqref="B930:C951 B953:C961 B963:C971 B973:C976 B978:C983 B985:C988 B990:C991 B994:C1002 B1004:C1018 B1020:C1023 B1025:C1037 B1039:C1044 B1046:C1051 B1053:C1057" name="区域17"/>
    <protectedRange sqref="B805:C828 B881:C890 B892:C901 B903:C907 B909:C914 B916:C921 B926:C927 B830:C853 B855:C879 B923:C924" name="区域16"/>
    <protectedRange sqref="B642:C645 B647:C658 B664:C674 B676:C677 B679:C681 B798:C802 B683:C686 B692:C694 B713:C720 B722:C724 B726:C732 B734:C738 B740:C745 B747:C751 B753:C754 B756:C759 B761:C767 B769:C783 B688:C690 B696:C710 B786:C796 C660 B661:C662 B660" name="区域15"/>
    <protectedRange sqref="B558:C560 B562:C570 B572:C578 B580:C585 B587:C592 B594:C601 B603:C606 B608:C609 B611:C612 B614:C615 B617:C618 B620:C621 B623:C625 B627:C639" name="区域14"/>
    <protectedRange sqref="B449:C454 B456:C458 B460:C461 B463:C466 B469:C483 B485:C491 B493:C502 B520:C522 B525:C537 B547:C547 B549:C556 B504:C518 B539:C545" name="区域13"/>
    <protectedRange sqref="B386:C388 B390:C392 B394:C396 B398:C402 B404:C410 B413:C416 B418:C425 B427:C431 B433:C437 B439:C442 B444:C447" name="区域12"/>
    <protectedRange sqref="B444:C447 B449:C454 B456:C458 B460:C461 B463:C466 B469:C483 B485:C491 B493:C502 B520:C522 B504:C518" name="区域11"/>
    <protectedRange sqref="B386:C388 B390:C392 B394:C396 B398:C402 B404:C410 B413:C416 B418:C425 B427:C431 B433:C437 B439:C442" name="区域10"/>
    <protectedRange sqref="B359:C362 B364:C371 B373:C378 B380:C384 B355:C356" name="区域9"/>
    <protectedRange sqref="B307:C321 B323:C330 B332:C340 B342:C348 B350:C354" name="区域8"/>
    <protectedRange sqref="B283:C288 B298:C305 B271:C272 B274:C281 B290:C296" name="区域7"/>
    <protectedRange sqref="B217:C221 B252:C253 B255:C256 B259:C268 B223:C250" name="区域6"/>
    <protectedRange sqref="B187:C192 B203:C207 B209:C215 B180:C185 B194:C201" name="区域5"/>
    <protectedRange sqref="B152:C157 B173:C178 B167:C171 B159:C165" name="区域4"/>
    <protectedRange sqref="B118:C125 B127:C136 B138:C150" name="区域3"/>
    <protectedRange sqref="B62:C71 B73:C83 B85:C92 B94:C106 B108:C116" name="区域2"/>
    <protectedRange sqref="B7:C17 B19:C26 B39:C49 B51:C60 B28:C37" name="区域1"/>
  </protectedRanges>
  <mergeCells count="1">
    <mergeCell ref="A2:E2"/>
  </mergeCells>
  <pageMargins left="0.75" right="0.75" top="1" bottom="1" header="0.511805555555556" footer="0.511805555555556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"/>
  <sheetViews>
    <sheetView workbookViewId="0">
      <selection activeCell="H36" sqref="H36"/>
    </sheetView>
  </sheetViews>
  <sheetFormatPr defaultColWidth="9" defaultRowHeight="14.25" outlineLevelCol="2"/>
  <cols>
    <col min="1" max="1" width="13.25" customWidth="1"/>
    <col min="2" max="2" width="43" customWidth="1"/>
    <col min="3" max="3" width="20.5" customWidth="1"/>
    <col min="257" max="257" width="13.25" customWidth="1"/>
    <col min="258" max="258" width="43" customWidth="1"/>
    <col min="259" max="259" width="20.5" customWidth="1"/>
    <col min="513" max="513" width="13.25" customWidth="1"/>
    <col min="514" max="514" width="43" customWidth="1"/>
    <col min="515" max="515" width="20.5" customWidth="1"/>
    <col min="769" max="769" width="13.25" customWidth="1"/>
    <col min="770" max="770" width="43" customWidth="1"/>
    <col min="771" max="771" width="20.5" customWidth="1"/>
    <col min="1025" max="1025" width="13.25" customWidth="1"/>
    <col min="1026" max="1026" width="43" customWidth="1"/>
    <col min="1027" max="1027" width="20.5" customWidth="1"/>
    <col min="1281" max="1281" width="13.25" customWidth="1"/>
    <col min="1282" max="1282" width="43" customWidth="1"/>
    <col min="1283" max="1283" width="20.5" customWidth="1"/>
    <col min="1537" max="1537" width="13.25" customWidth="1"/>
    <col min="1538" max="1538" width="43" customWidth="1"/>
    <col min="1539" max="1539" width="20.5" customWidth="1"/>
    <col min="1793" max="1793" width="13.25" customWidth="1"/>
    <col min="1794" max="1794" width="43" customWidth="1"/>
    <col min="1795" max="1795" width="20.5" customWidth="1"/>
    <col min="2049" max="2049" width="13.25" customWidth="1"/>
    <col min="2050" max="2050" width="43" customWidth="1"/>
    <col min="2051" max="2051" width="20.5" customWidth="1"/>
    <col min="2305" max="2305" width="13.25" customWidth="1"/>
    <col min="2306" max="2306" width="43" customWidth="1"/>
    <col min="2307" max="2307" width="20.5" customWidth="1"/>
    <col min="2561" max="2561" width="13.25" customWidth="1"/>
    <col min="2562" max="2562" width="43" customWidth="1"/>
    <col min="2563" max="2563" width="20.5" customWidth="1"/>
    <col min="2817" max="2817" width="13.25" customWidth="1"/>
    <col min="2818" max="2818" width="43" customWidth="1"/>
    <col min="2819" max="2819" width="20.5" customWidth="1"/>
    <col min="3073" max="3073" width="13.25" customWidth="1"/>
    <col min="3074" max="3074" width="43" customWidth="1"/>
    <col min="3075" max="3075" width="20.5" customWidth="1"/>
    <col min="3329" max="3329" width="13.25" customWidth="1"/>
    <col min="3330" max="3330" width="43" customWidth="1"/>
    <col min="3331" max="3331" width="20.5" customWidth="1"/>
    <col min="3585" max="3585" width="13.25" customWidth="1"/>
    <col min="3586" max="3586" width="43" customWidth="1"/>
    <col min="3587" max="3587" width="20.5" customWidth="1"/>
    <col min="3841" max="3841" width="13.25" customWidth="1"/>
    <col min="3842" max="3842" width="43" customWidth="1"/>
    <col min="3843" max="3843" width="20.5" customWidth="1"/>
    <col min="4097" max="4097" width="13.25" customWidth="1"/>
    <col min="4098" max="4098" width="43" customWidth="1"/>
    <col min="4099" max="4099" width="20.5" customWidth="1"/>
    <col min="4353" max="4353" width="13.25" customWidth="1"/>
    <col min="4354" max="4354" width="43" customWidth="1"/>
    <col min="4355" max="4355" width="20.5" customWidth="1"/>
    <col min="4609" max="4609" width="13.25" customWidth="1"/>
    <col min="4610" max="4610" width="43" customWidth="1"/>
    <col min="4611" max="4611" width="20.5" customWidth="1"/>
    <col min="4865" max="4865" width="13.25" customWidth="1"/>
    <col min="4866" max="4866" width="43" customWidth="1"/>
    <col min="4867" max="4867" width="20.5" customWidth="1"/>
    <col min="5121" max="5121" width="13.25" customWidth="1"/>
    <col min="5122" max="5122" width="43" customWidth="1"/>
    <col min="5123" max="5123" width="20.5" customWidth="1"/>
    <col min="5377" max="5377" width="13.25" customWidth="1"/>
    <col min="5378" max="5378" width="43" customWidth="1"/>
    <col min="5379" max="5379" width="20.5" customWidth="1"/>
    <col min="5633" max="5633" width="13.25" customWidth="1"/>
    <col min="5634" max="5634" width="43" customWidth="1"/>
    <col min="5635" max="5635" width="20.5" customWidth="1"/>
    <col min="5889" max="5889" width="13.25" customWidth="1"/>
    <col min="5890" max="5890" width="43" customWidth="1"/>
    <col min="5891" max="5891" width="20.5" customWidth="1"/>
    <col min="6145" max="6145" width="13.25" customWidth="1"/>
    <col min="6146" max="6146" width="43" customWidth="1"/>
    <col min="6147" max="6147" width="20.5" customWidth="1"/>
    <col min="6401" max="6401" width="13.25" customWidth="1"/>
    <col min="6402" max="6402" width="43" customWidth="1"/>
    <col min="6403" max="6403" width="20.5" customWidth="1"/>
    <col min="6657" max="6657" width="13.25" customWidth="1"/>
    <col min="6658" max="6658" width="43" customWidth="1"/>
    <col min="6659" max="6659" width="20.5" customWidth="1"/>
    <col min="6913" max="6913" width="13.25" customWidth="1"/>
    <col min="6914" max="6914" width="43" customWidth="1"/>
    <col min="6915" max="6915" width="20.5" customWidth="1"/>
    <col min="7169" max="7169" width="13.25" customWidth="1"/>
    <col min="7170" max="7170" width="43" customWidth="1"/>
    <col min="7171" max="7171" width="20.5" customWidth="1"/>
    <col min="7425" max="7425" width="13.25" customWidth="1"/>
    <col min="7426" max="7426" width="43" customWidth="1"/>
    <col min="7427" max="7427" width="20.5" customWidth="1"/>
    <col min="7681" max="7681" width="13.25" customWidth="1"/>
    <col min="7682" max="7682" width="43" customWidth="1"/>
    <col min="7683" max="7683" width="20.5" customWidth="1"/>
    <col min="7937" max="7937" width="13.25" customWidth="1"/>
    <col min="7938" max="7938" width="43" customWidth="1"/>
    <col min="7939" max="7939" width="20.5" customWidth="1"/>
    <col min="8193" max="8193" width="13.25" customWidth="1"/>
    <col min="8194" max="8194" width="43" customWidth="1"/>
    <col min="8195" max="8195" width="20.5" customWidth="1"/>
    <col min="8449" max="8449" width="13.25" customWidth="1"/>
    <col min="8450" max="8450" width="43" customWidth="1"/>
    <col min="8451" max="8451" width="20.5" customWidth="1"/>
    <col min="8705" max="8705" width="13.25" customWidth="1"/>
    <col min="8706" max="8706" width="43" customWidth="1"/>
    <col min="8707" max="8707" width="20.5" customWidth="1"/>
    <col min="8961" max="8961" width="13.25" customWidth="1"/>
    <col min="8962" max="8962" width="43" customWidth="1"/>
    <col min="8963" max="8963" width="20.5" customWidth="1"/>
    <col min="9217" max="9217" width="13.25" customWidth="1"/>
    <col min="9218" max="9218" width="43" customWidth="1"/>
    <col min="9219" max="9219" width="20.5" customWidth="1"/>
    <col min="9473" max="9473" width="13.25" customWidth="1"/>
    <col min="9474" max="9474" width="43" customWidth="1"/>
    <col min="9475" max="9475" width="20.5" customWidth="1"/>
    <col min="9729" max="9729" width="13.25" customWidth="1"/>
    <col min="9730" max="9730" width="43" customWidth="1"/>
    <col min="9731" max="9731" width="20.5" customWidth="1"/>
    <col min="9985" max="9985" width="13.25" customWidth="1"/>
    <col min="9986" max="9986" width="43" customWidth="1"/>
    <col min="9987" max="9987" width="20.5" customWidth="1"/>
    <col min="10241" max="10241" width="13.25" customWidth="1"/>
    <col min="10242" max="10242" width="43" customWidth="1"/>
    <col min="10243" max="10243" width="20.5" customWidth="1"/>
    <col min="10497" max="10497" width="13.25" customWidth="1"/>
    <col min="10498" max="10498" width="43" customWidth="1"/>
    <col min="10499" max="10499" width="20.5" customWidth="1"/>
    <col min="10753" max="10753" width="13.25" customWidth="1"/>
    <col min="10754" max="10754" width="43" customWidth="1"/>
    <col min="10755" max="10755" width="20.5" customWidth="1"/>
    <col min="11009" max="11009" width="13.25" customWidth="1"/>
    <col min="11010" max="11010" width="43" customWidth="1"/>
    <col min="11011" max="11011" width="20.5" customWidth="1"/>
    <col min="11265" max="11265" width="13.25" customWidth="1"/>
    <col min="11266" max="11266" width="43" customWidth="1"/>
    <col min="11267" max="11267" width="20.5" customWidth="1"/>
    <col min="11521" max="11521" width="13.25" customWidth="1"/>
    <col min="11522" max="11522" width="43" customWidth="1"/>
    <col min="11523" max="11523" width="20.5" customWidth="1"/>
    <col min="11777" max="11777" width="13.25" customWidth="1"/>
    <col min="11778" max="11778" width="43" customWidth="1"/>
    <col min="11779" max="11779" width="20.5" customWidth="1"/>
    <col min="12033" max="12033" width="13.25" customWidth="1"/>
    <col min="12034" max="12034" width="43" customWidth="1"/>
    <col min="12035" max="12035" width="20.5" customWidth="1"/>
    <col min="12289" max="12289" width="13.25" customWidth="1"/>
    <col min="12290" max="12290" width="43" customWidth="1"/>
    <col min="12291" max="12291" width="20.5" customWidth="1"/>
    <col min="12545" max="12545" width="13.25" customWidth="1"/>
    <col min="12546" max="12546" width="43" customWidth="1"/>
    <col min="12547" max="12547" width="20.5" customWidth="1"/>
    <col min="12801" max="12801" width="13.25" customWidth="1"/>
    <col min="12802" max="12802" width="43" customWidth="1"/>
    <col min="12803" max="12803" width="20.5" customWidth="1"/>
    <col min="13057" max="13057" width="13.25" customWidth="1"/>
    <col min="13058" max="13058" width="43" customWidth="1"/>
    <col min="13059" max="13059" width="20.5" customWidth="1"/>
    <col min="13313" max="13313" width="13.25" customWidth="1"/>
    <col min="13314" max="13314" width="43" customWidth="1"/>
    <col min="13315" max="13315" width="20.5" customWidth="1"/>
    <col min="13569" max="13569" width="13.25" customWidth="1"/>
    <col min="13570" max="13570" width="43" customWidth="1"/>
    <col min="13571" max="13571" width="20.5" customWidth="1"/>
    <col min="13825" max="13825" width="13.25" customWidth="1"/>
    <col min="13826" max="13826" width="43" customWidth="1"/>
    <col min="13827" max="13827" width="20.5" customWidth="1"/>
    <col min="14081" max="14081" width="13.25" customWidth="1"/>
    <col min="14082" max="14082" width="43" customWidth="1"/>
    <col min="14083" max="14083" width="20.5" customWidth="1"/>
    <col min="14337" max="14337" width="13.25" customWidth="1"/>
    <col min="14338" max="14338" width="43" customWidth="1"/>
    <col min="14339" max="14339" width="20.5" customWidth="1"/>
    <col min="14593" max="14593" width="13.25" customWidth="1"/>
    <col min="14594" max="14594" width="43" customWidth="1"/>
    <col min="14595" max="14595" width="20.5" customWidth="1"/>
    <col min="14849" max="14849" width="13.25" customWidth="1"/>
    <col min="14850" max="14850" width="43" customWidth="1"/>
    <col min="14851" max="14851" width="20.5" customWidth="1"/>
    <col min="15105" max="15105" width="13.25" customWidth="1"/>
    <col min="15106" max="15106" width="43" customWidth="1"/>
    <col min="15107" max="15107" width="20.5" customWidth="1"/>
    <col min="15361" max="15361" width="13.25" customWidth="1"/>
    <col min="15362" max="15362" width="43" customWidth="1"/>
    <col min="15363" max="15363" width="20.5" customWidth="1"/>
    <col min="15617" max="15617" width="13.25" customWidth="1"/>
    <col min="15618" max="15618" width="43" customWidth="1"/>
    <col min="15619" max="15619" width="20.5" customWidth="1"/>
    <col min="15873" max="15873" width="13.25" customWidth="1"/>
    <col min="15874" max="15874" width="43" customWidth="1"/>
    <col min="15875" max="15875" width="20.5" customWidth="1"/>
    <col min="16129" max="16129" width="13.25" customWidth="1"/>
    <col min="16130" max="16130" width="43" customWidth="1"/>
    <col min="16131" max="16131" width="20.5" customWidth="1"/>
  </cols>
  <sheetData>
    <row r="1" spans="1:1">
      <c r="A1" t="s">
        <v>1322</v>
      </c>
    </row>
    <row r="2" ht="22.5" spans="1:3">
      <c r="A2" s="142" t="s">
        <v>1323</v>
      </c>
      <c r="B2" s="142"/>
      <c r="C2" s="142"/>
    </row>
    <row r="3" spans="1:3">
      <c r="A3" s="143" t="s">
        <v>1324</v>
      </c>
      <c r="B3" s="143" t="s">
        <v>1325</v>
      </c>
      <c r="C3" s="144" t="s">
        <v>105</v>
      </c>
    </row>
    <row r="4" spans="1:3">
      <c r="A4" s="145" t="s">
        <v>1326</v>
      </c>
      <c r="B4" s="146" t="s">
        <v>1327</v>
      </c>
      <c r="C4" s="147">
        <f>SUM(C5,C10,C21,C29,C36,C40,C43,C47,C50,C56,C59,C64)</f>
        <v>14490</v>
      </c>
    </row>
    <row r="5" spans="1:3">
      <c r="A5" s="145" t="s">
        <v>1328</v>
      </c>
      <c r="B5" s="146" t="s">
        <v>1329</v>
      </c>
      <c r="C5" s="147">
        <f>SUM(C6:C9)</f>
        <v>4522</v>
      </c>
    </row>
    <row r="6" spans="1:3">
      <c r="A6" s="145" t="s">
        <v>1330</v>
      </c>
      <c r="B6" s="148" t="s">
        <v>1331</v>
      </c>
      <c r="C6" s="147">
        <v>3414</v>
      </c>
    </row>
    <row r="7" spans="1:3">
      <c r="A7" s="145" t="s">
        <v>1332</v>
      </c>
      <c r="B7" s="148" t="s">
        <v>1333</v>
      </c>
      <c r="C7" s="147">
        <v>708</v>
      </c>
    </row>
    <row r="8" spans="1:3">
      <c r="A8" s="145" t="s">
        <v>1334</v>
      </c>
      <c r="B8" s="148" t="s">
        <v>1335</v>
      </c>
      <c r="C8" s="147">
        <v>369</v>
      </c>
    </row>
    <row r="9" spans="1:3">
      <c r="A9" s="145" t="s">
        <v>1336</v>
      </c>
      <c r="B9" s="148" t="s">
        <v>1337</v>
      </c>
      <c r="C9" s="147">
        <v>31</v>
      </c>
    </row>
    <row r="10" spans="1:3">
      <c r="A10" s="145" t="s">
        <v>1338</v>
      </c>
      <c r="B10" s="146" t="s">
        <v>1339</v>
      </c>
      <c r="C10" s="147">
        <f>SUM(C11:C20)</f>
        <v>1553</v>
      </c>
    </row>
    <row r="11" spans="1:3">
      <c r="A11" s="145" t="s">
        <v>1340</v>
      </c>
      <c r="B11" s="148" t="s">
        <v>1341</v>
      </c>
      <c r="C11" s="147">
        <v>682</v>
      </c>
    </row>
    <row r="12" spans="1:3">
      <c r="A12" s="145" t="s">
        <v>1342</v>
      </c>
      <c r="B12" s="148" t="s">
        <v>1343</v>
      </c>
      <c r="C12" s="147">
        <v>50</v>
      </c>
    </row>
    <row r="13" spans="1:3">
      <c r="A13" s="145" t="s">
        <v>1344</v>
      </c>
      <c r="B13" s="148" t="s">
        <v>1345</v>
      </c>
      <c r="C13" s="147">
        <v>20</v>
      </c>
    </row>
    <row r="14" spans="1:3">
      <c r="A14" s="145" t="s">
        <v>1346</v>
      </c>
      <c r="B14" s="148" t="s">
        <v>1347</v>
      </c>
      <c r="C14" s="147"/>
    </row>
    <row r="15" spans="1:3">
      <c r="A15" s="145" t="s">
        <v>1348</v>
      </c>
      <c r="B15" s="148" t="s">
        <v>1349</v>
      </c>
      <c r="C15" s="147">
        <v>205</v>
      </c>
    </row>
    <row r="16" spans="1:3">
      <c r="A16" s="145" t="s">
        <v>1350</v>
      </c>
      <c r="B16" s="148" t="s">
        <v>1351</v>
      </c>
      <c r="C16" s="147">
        <v>26</v>
      </c>
    </row>
    <row r="17" spans="1:3">
      <c r="A17" s="145" t="s">
        <v>1352</v>
      </c>
      <c r="B17" s="148" t="s">
        <v>1353</v>
      </c>
      <c r="C17" s="147"/>
    </row>
    <row r="18" spans="1:3">
      <c r="A18" s="145" t="s">
        <v>1354</v>
      </c>
      <c r="B18" s="148" t="s">
        <v>1355</v>
      </c>
      <c r="C18" s="147">
        <v>10</v>
      </c>
    </row>
    <row r="19" spans="1:3">
      <c r="A19" s="145" t="s">
        <v>1356</v>
      </c>
      <c r="B19" s="148" t="s">
        <v>1357</v>
      </c>
      <c r="C19" s="147">
        <v>32</v>
      </c>
    </row>
    <row r="20" spans="1:3">
      <c r="A20" s="145" t="s">
        <v>1358</v>
      </c>
      <c r="B20" s="148" t="s">
        <v>1359</v>
      </c>
      <c r="C20" s="147">
        <v>528</v>
      </c>
    </row>
    <row r="21" spans="1:3">
      <c r="A21" s="145" t="s">
        <v>1360</v>
      </c>
      <c r="B21" s="146" t="s">
        <v>1361</v>
      </c>
      <c r="C21" s="147">
        <f>SUM(C22:C28)</f>
        <v>0</v>
      </c>
    </row>
    <row r="22" spans="1:3">
      <c r="A22" s="145" t="s">
        <v>1362</v>
      </c>
      <c r="B22" s="148" t="s">
        <v>1363</v>
      </c>
      <c r="C22" s="147"/>
    </row>
    <row r="23" spans="1:3">
      <c r="A23" s="145" t="s">
        <v>1364</v>
      </c>
      <c r="B23" s="148" t="s">
        <v>1365</v>
      </c>
      <c r="C23" s="147"/>
    </row>
    <row r="24" spans="1:3">
      <c r="A24" s="145" t="s">
        <v>1366</v>
      </c>
      <c r="B24" s="148" t="s">
        <v>1367</v>
      </c>
      <c r="C24" s="147"/>
    </row>
    <row r="25" spans="1:3">
      <c r="A25" s="145" t="s">
        <v>1368</v>
      </c>
      <c r="B25" s="148" t="s">
        <v>1369</v>
      </c>
      <c r="C25" s="147"/>
    </row>
    <row r="26" spans="1:3">
      <c r="A26" s="145" t="s">
        <v>1370</v>
      </c>
      <c r="B26" s="148" t="s">
        <v>1371</v>
      </c>
      <c r="C26" s="147"/>
    </row>
    <row r="27" spans="1:3">
      <c r="A27" s="145" t="s">
        <v>1372</v>
      </c>
      <c r="B27" s="148" t="s">
        <v>1373</v>
      </c>
      <c r="C27" s="147"/>
    </row>
    <row r="28" spans="1:3">
      <c r="A28" s="145" t="s">
        <v>1374</v>
      </c>
      <c r="B28" s="148" t="s">
        <v>1375</v>
      </c>
      <c r="C28" s="147"/>
    </row>
    <row r="29" spans="1:3">
      <c r="A29" s="145" t="s">
        <v>1376</v>
      </c>
      <c r="B29" s="146" t="s">
        <v>1377</v>
      </c>
      <c r="C29" s="147">
        <f>SUM(C30:C35)</f>
        <v>0</v>
      </c>
    </row>
    <row r="30" spans="1:3">
      <c r="A30" s="145" t="s">
        <v>1378</v>
      </c>
      <c r="B30" s="148" t="s">
        <v>1363</v>
      </c>
      <c r="C30" s="147"/>
    </row>
    <row r="31" spans="1:3">
      <c r="A31" s="145" t="s">
        <v>1379</v>
      </c>
      <c r="B31" s="148" t="s">
        <v>1365</v>
      </c>
      <c r="C31" s="147"/>
    </row>
    <row r="32" spans="1:3">
      <c r="A32" s="145" t="s">
        <v>1380</v>
      </c>
      <c r="B32" s="148" t="s">
        <v>1367</v>
      </c>
      <c r="C32" s="147"/>
    </row>
    <row r="33" spans="1:3">
      <c r="A33" s="145" t="s">
        <v>1381</v>
      </c>
      <c r="B33" s="148" t="s">
        <v>1371</v>
      </c>
      <c r="C33" s="147"/>
    </row>
    <row r="34" spans="1:3">
      <c r="A34" s="145" t="s">
        <v>1382</v>
      </c>
      <c r="B34" s="148" t="s">
        <v>1373</v>
      </c>
      <c r="C34" s="147"/>
    </row>
    <row r="35" spans="1:3">
      <c r="A35" s="145" t="s">
        <v>1383</v>
      </c>
      <c r="B35" s="148" t="s">
        <v>1375</v>
      </c>
      <c r="C35" s="147"/>
    </row>
    <row r="36" spans="1:3">
      <c r="A36" s="145" t="s">
        <v>1384</v>
      </c>
      <c r="B36" s="146" t="s">
        <v>1385</v>
      </c>
      <c r="C36" s="147">
        <f>SUM(C37:C39)</f>
        <v>8113</v>
      </c>
    </row>
    <row r="37" spans="1:3">
      <c r="A37" s="145" t="s">
        <v>1386</v>
      </c>
      <c r="B37" s="148" t="s">
        <v>1387</v>
      </c>
      <c r="C37" s="147">
        <v>8007</v>
      </c>
    </row>
    <row r="38" spans="1:3">
      <c r="A38" s="145" t="s">
        <v>1388</v>
      </c>
      <c r="B38" s="148" t="s">
        <v>1389</v>
      </c>
      <c r="C38" s="147">
        <v>106</v>
      </c>
    </row>
    <row r="39" spans="1:3">
      <c r="A39" s="145" t="s">
        <v>1390</v>
      </c>
      <c r="B39" s="148" t="s">
        <v>1391</v>
      </c>
      <c r="C39" s="147"/>
    </row>
    <row r="40" spans="1:3">
      <c r="A40" s="145" t="s">
        <v>1392</v>
      </c>
      <c r="B40" s="146" t="s">
        <v>1393</v>
      </c>
      <c r="C40" s="147">
        <f>SUM(C41:C42)</f>
        <v>0</v>
      </c>
    </row>
    <row r="41" spans="1:3">
      <c r="A41" s="145" t="s">
        <v>1394</v>
      </c>
      <c r="B41" s="148" t="s">
        <v>1395</v>
      </c>
      <c r="C41" s="147"/>
    </row>
    <row r="42" spans="1:3">
      <c r="A42" s="145" t="s">
        <v>1396</v>
      </c>
      <c r="B42" s="148" t="s">
        <v>1397</v>
      </c>
      <c r="C42" s="147"/>
    </row>
    <row r="43" spans="1:3">
      <c r="A43" s="145" t="s">
        <v>1398</v>
      </c>
      <c r="B43" s="146" t="s">
        <v>1399</v>
      </c>
      <c r="C43" s="147">
        <f>SUM(C44:C46)</f>
        <v>0</v>
      </c>
    </row>
    <row r="44" spans="1:3">
      <c r="A44" s="145" t="s">
        <v>1400</v>
      </c>
      <c r="B44" s="148" t="s">
        <v>1401</v>
      </c>
      <c r="C44" s="147"/>
    </row>
    <row r="45" spans="1:3">
      <c r="A45" s="145" t="s">
        <v>1402</v>
      </c>
      <c r="B45" s="148" t="s">
        <v>1403</v>
      </c>
      <c r="C45" s="147"/>
    </row>
    <row r="46" spans="1:3">
      <c r="A46" s="145" t="s">
        <v>1404</v>
      </c>
      <c r="B46" s="148" t="s">
        <v>1405</v>
      </c>
      <c r="C46" s="147"/>
    </row>
    <row r="47" spans="1:3">
      <c r="A47" s="145" t="s">
        <v>1406</v>
      </c>
      <c r="B47" s="146" t="s">
        <v>1407</v>
      </c>
      <c r="C47" s="147">
        <f>SUM(C48:C49)</f>
        <v>0</v>
      </c>
    </row>
    <row r="48" spans="1:3">
      <c r="A48" s="145" t="s">
        <v>1408</v>
      </c>
      <c r="B48" s="148" t="s">
        <v>1409</v>
      </c>
      <c r="C48" s="147"/>
    </row>
    <row r="49" spans="1:3">
      <c r="A49" s="145" t="s">
        <v>1410</v>
      </c>
      <c r="B49" s="148" t="s">
        <v>1411</v>
      </c>
      <c r="C49" s="147"/>
    </row>
    <row r="50" spans="1:3">
      <c r="A50" s="145" t="s">
        <v>1412</v>
      </c>
      <c r="B50" s="146" t="s">
        <v>1413</v>
      </c>
      <c r="C50" s="147">
        <f>SUM(C51:C55)</f>
        <v>302</v>
      </c>
    </row>
    <row r="51" spans="1:3">
      <c r="A51" s="145" t="s">
        <v>1414</v>
      </c>
      <c r="B51" s="148" t="s">
        <v>1415</v>
      </c>
      <c r="C51" s="147"/>
    </row>
    <row r="52" spans="1:3">
      <c r="A52" s="145" t="s">
        <v>1416</v>
      </c>
      <c r="B52" s="148" t="s">
        <v>1417</v>
      </c>
      <c r="C52" s="147"/>
    </row>
    <row r="53" spans="1:3">
      <c r="A53" s="145" t="s">
        <v>1418</v>
      </c>
      <c r="B53" s="148" t="s">
        <v>1419</v>
      </c>
      <c r="C53" s="147"/>
    </row>
    <row r="54" spans="1:3">
      <c r="A54" s="145" t="s">
        <v>1420</v>
      </c>
      <c r="B54" s="148" t="s">
        <v>1421</v>
      </c>
      <c r="C54" s="147">
        <v>152</v>
      </c>
    </row>
    <row r="55" spans="1:3">
      <c r="A55" s="145" t="s">
        <v>1422</v>
      </c>
      <c r="B55" s="148" t="s">
        <v>1423</v>
      </c>
      <c r="C55" s="147">
        <v>150</v>
      </c>
    </row>
    <row r="56" spans="1:3">
      <c r="A56" s="145" t="s">
        <v>1424</v>
      </c>
      <c r="B56" s="146" t="s">
        <v>1425</v>
      </c>
      <c r="C56" s="147">
        <f>SUM(C57:C58)</f>
        <v>0</v>
      </c>
    </row>
    <row r="57" spans="1:3">
      <c r="A57" s="145" t="s">
        <v>1426</v>
      </c>
      <c r="B57" s="148" t="s">
        <v>1427</v>
      </c>
      <c r="C57" s="147"/>
    </row>
    <row r="58" spans="1:3">
      <c r="A58" s="145" t="s">
        <v>1428</v>
      </c>
      <c r="B58" s="148" t="s">
        <v>556</v>
      </c>
      <c r="C58" s="147"/>
    </row>
    <row r="59" spans="1:3">
      <c r="A59" s="145" t="s">
        <v>1429</v>
      </c>
      <c r="B59" s="146" t="s">
        <v>1430</v>
      </c>
      <c r="C59" s="147">
        <f>SUM(C60:C63)</f>
        <v>0</v>
      </c>
    </row>
    <row r="60" spans="1:3">
      <c r="A60" s="145" t="s">
        <v>1431</v>
      </c>
      <c r="B60" s="148" t="s">
        <v>1432</v>
      </c>
      <c r="C60" s="147"/>
    </row>
    <row r="61" spans="1:3">
      <c r="A61" s="145" t="s">
        <v>1433</v>
      </c>
      <c r="B61" s="148" t="s">
        <v>1434</v>
      </c>
      <c r="C61" s="147"/>
    </row>
    <row r="62" spans="1:3">
      <c r="A62" s="145" t="s">
        <v>1435</v>
      </c>
      <c r="B62" s="148" t="s">
        <v>1436</v>
      </c>
      <c r="C62" s="147"/>
    </row>
    <row r="63" spans="1:3">
      <c r="A63" s="145" t="s">
        <v>1437</v>
      </c>
      <c r="B63" s="148" t="s">
        <v>1438</v>
      </c>
      <c r="C63" s="147"/>
    </row>
    <row r="64" spans="1:3">
      <c r="A64" s="145" t="s">
        <v>1439</v>
      </c>
      <c r="B64" s="146" t="s">
        <v>1440</v>
      </c>
      <c r="C64" s="147">
        <v>0</v>
      </c>
    </row>
    <row r="65" spans="1:3">
      <c r="A65" s="145" t="s">
        <v>1441</v>
      </c>
      <c r="B65" s="148" t="s">
        <v>1442</v>
      </c>
      <c r="C65" s="147"/>
    </row>
    <row r="66" spans="1:3">
      <c r="A66" s="145" t="s">
        <v>1443</v>
      </c>
      <c r="B66" s="148" t="s">
        <v>1444</v>
      </c>
      <c r="C66" s="147"/>
    </row>
    <row r="67" spans="1:3">
      <c r="A67" s="145" t="s">
        <v>1445</v>
      </c>
      <c r="B67" s="148" t="s">
        <v>1446</v>
      </c>
      <c r="C67" s="147"/>
    </row>
    <row r="68" spans="1:3">
      <c r="A68" s="145" t="s">
        <v>1447</v>
      </c>
      <c r="B68" s="148" t="s">
        <v>1448</v>
      </c>
      <c r="C68" s="147"/>
    </row>
  </sheetData>
  <mergeCells count="1">
    <mergeCell ref="A2:C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0"/>
  <sheetViews>
    <sheetView workbookViewId="0">
      <selection activeCell="E20" sqref="E20"/>
    </sheetView>
  </sheetViews>
  <sheetFormatPr defaultColWidth="9" defaultRowHeight="14.25" outlineLevelCol="3"/>
  <cols>
    <col min="1" max="1" width="42.625" customWidth="1"/>
    <col min="2" max="2" width="24" customWidth="1"/>
    <col min="3" max="3" width="24.5" customWidth="1"/>
    <col min="4" max="4" width="26.625" customWidth="1"/>
    <col min="257" max="257" width="36.5" customWidth="1"/>
    <col min="258" max="258" width="18.75" customWidth="1"/>
    <col min="259" max="259" width="17.5" customWidth="1"/>
    <col min="260" max="260" width="15.5" customWidth="1"/>
    <col min="513" max="513" width="36.5" customWidth="1"/>
    <col min="514" max="514" width="18.75" customWidth="1"/>
    <col min="515" max="515" width="17.5" customWidth="1"/>
    <col min="516" max="516" width="15.5" customWidth="1"/>
    <col min="769" max="769" width="36.5" customWidth="1"/>
    <col min="770" max="770" width="18.75" customWidth="1"/>
    <col min="771" max="771" width="17.5" customWidth="1"/>
    <col min="772" max="772" width="15.5" customWidth="1"/>
    <col min="1025" max="1025" width="36.5" customWidth="1"/>
    <col min="1026" max="1026" width="18.75" customWidth="1"/>
    <col min="1027" max="1027" width="17.5" customWidth="1"/>
    <col min="1028" max="1028" width="15.5" customWidth="1"/>
    <col min="1281" max="1281" width="36.5" customWidth="1"/>
    <col min="1282" max="1282" width="18.75" customWidth="1"/>
    <col min="1283" max="1283" width="17.5" customWidth="1"/>
    <col min="1284" max="1284" width="15.5" customWidth="1"/>
    <col min="1537" max="1537" width="36.5" customWidth="1"/>
    <col min="1538" max="1538" width="18.75" customWidth="1"/>
    <col min="1539" max="1539" width="17.5" customWidth="1"/>
    <col min="1540" max="1540" width="15.5" customWidth="1"/>
    <col min="1793" max="1793" width="36.5" customWidth="1"/>
    <col min="1794" max="1794" width="18.75" customWidth="1"/>
    <col min="1795" max="1795" width="17.5" customWidth="1"/>
    <col min="1796" max="1796" width="15.5" customWidth="1"/>
    <col min="2049" max="2049" width="36.5" customWidth="1"/>
    <col min="2050" max="2050" width="18.75" customWidth="1"/>
    <col min="2051" max="2051" width="17.5" customWidth="1"/>
    <col min="2052" max="2052" width="15.5" customWidth="1"/>
    <col min="2305" max="2305" width="36.5" customWidth="1"/>
    <col min="2306" max="2306" width="18.75" customWidth="1"/>
    <col min="2307" max="2307" width="17.5" customWidth="1"/>
    <col min="2308" max="2308" width="15.5" customWidth="1"/>
    <col min="2561" max="2561" width="36.5" customWidth="1"/>
    <col min="2562" max="2562" width="18.75" customWidth="1"/>
    <col min="2563" max="2563" width="17.5" customWidth="1"/>
    <col min="2564" max="2564" width="15.5" customWidth="1"/>
    <col min="2817" max="2817" width="36.5" customWidth="1"/>
    <col min="2818" max="2818" width="18.75" customWidth="1"/>
    <col min="2819" max="2819" width="17.5" customWidth="1"/>
    <col min="2820" max="2820" width="15.5" customWidth="1"/>
    <col min="3073" max="3073" width="36.5" customWidth="1"/>
    <col min="3074" max="3074" width="18.75" customWidth="1"/>
    <col min="3075" max="3075" width="17.5" customWidth="1"/>
    <col min="3076" max="3076" width="15.5" customWidth="1"/>
    <col min="3329" max="3329" width="36.5" customWidth="1"/>
    <col min="3330" max="3330" width="18.75" customWidth="1"/>
    <col min="3331" max="3331" width="17.5" customWidth="1"/>
    <col min="3332" max="3332" width="15.5" customWidth="1"/>
    <col min="3585" max="3585" width="36.5" customWidth="1"/>
    <col min="3586" max="3586" width="18.75" customWidth="1"/>
    <col min="3587" max="3587" width="17.5" customWidth="1"/>
    <col min="3588" max="3588" width="15.5" customWidth="1"/>
    <col min="3841" max="3841" width="36.5" customWidth="1"/>
    <col min="3842" max="3842" width="18.75" customWidth="1"/>
    <col min="3843" max="3843" width="17.5" customWidth="1"/>
    <col min="3844" max="3844" width="15.5" customWidth="1"/>
    <col min="4097" max="4097" width="36.5" customWidth="1"/>
    <col min="4098" max="4098" width="18.75" customWidth="1"/>
    <col min="4099" max="4099" width="17.5" customWidth="1"/>
    <col min="4100" max="4100" width="15.5" customWidth="1"/>
    <col min="4353" max="4353" width="36.5" customWidth="1"/>
    <col min="4354" max="4354" width="18.75" customWidth="1"/>
    <col min="4355" max="4355" width="17.5" customWidth="1"/>
    <col min="4356" max="4356" width="15.5" customWidth="1"/>
    <col min="4609" max="4609" width="36.5" customWidth="1"/>
    <col min="4610" max="4610" width="18.75" customWidth="1"/>
    <col min="4611" max="4611" width="17.5" customWidth="1"/>
    <col min="4612" max="4612" width="15.5" customWidth="1"/>
    <col min="4865" max="4865" width="36.5" customWidth="1"/>
    <col min="4866" max="4866" width="18.75" customWidth="1"/>
    <col min="4867" max="4867" width="17.5" customWidth="1"/>
    <col min="4868" max="4868" width="15.5" customWidth="1"/>
    <col min="5121" max="5121" width="36.5" customWidth="1"/>
    <col min="5122" max="5122" width="18.75" customWidth="1"/>
    <col min="5123" max="5123" width="17.5" customWidth="1"/>
    <col min="5124" max="5124" width="15.5" customWidth="1"/>
    <col min="5377" max="5377" width="36.5" customWidth="1"/>
    <col min="5378" max="5378" width="18.75" customWidth="1"/>
    <col min="5379" max="5379" width="17.5" customWidth="1"/>
    <col min="5380" max="5380" width="15.5" customWidth="1"/>
    <col min="5633" max="5633" width="36.5" customWidth="1"/>
    <col min="5634" max="5634" width="18.75" customWidth="1"/>
    <col min="5635" max="5635" width="17.5" customWidth="1"/>
    <col min="5636" max="5636" width="15.5" customWidth="1"/>
    <col min="5889" max="5889" width="36.5" customWidth="1"/>
    <col min="5890" max="5890" width="18.75" customWidth="1"/>
    <col min="5891" max="5891" width="17.5" customWidth="1"/>
    <col min="5892" max="5892" width="15.5" customWidth="1"/>
    <col min="6145" max="6145" width="36.5" customWidth="1"/>
    <col min="6146" max="6146" width="18.75" customWidth="1"/>
    <col min="6147" max="6147" width="17.5" customWidth="1"/>
    <col min="6148" max="6148" width="15.5" customWidth="1"/>
    <col min="6401" max="6401" width="36.5" customWidth="1"/>
    <col min="6402" max="6402" width="18.75" customWidth="1"/>
    <col min="6403" max="6403" width="17.5" customWidth="1"/>
    <col min="6404" max="6404" width="15.5" customWidth="1"/>
    <col min="6657" max="6657" width="36.5" customWidth="1"/>
    <col min="6658" max="6658" width="18.75" customWidth="1"/>
    <col min="6659" max="6659" width="17.5" customWidth="1"/>
    <col min="6660" max="6660" width="15.5" customWidth="1"/>
    <col min="6913" max="6913" width="36.5" customWidth="1"/>
    <col min="6914" max="6914" width="18.75" customWidth="1"/>
    <col min="6915" max="6915" width="17.5" customWidth="1"/>
    <col min="6916" max="6916" width="15.5" customWidth="1"/>
    <col min="7169" max="7169" width="36.5" customWidth="1"/>
    <col min="7170" max="7170" width="18.75" customWidth="1"/>
    <col min="7171" max="7171" width="17.5" customWidth="1"/>
    <col min="7172" max="7172" width="15.5" customWidth="1"/>
    <col min="7425" max="7425" width="36.5" customWidth="1"/>
    <col min="7426" max="7426" width="18.75" customWidth="1"/>
    <col min="7427" max="7427" width="17.5" customWidth="1"/>
    <col min="7428" max="7428" width="15.5" customWidth="1"/>
    <col min="7681" max="7681" width="36.5" customWidth="1"/>
    <col min="7682" max="7682" width="18.75" customWidth="1"/>
    <col min="7683" max="7683" width="17.5" customWidth="1"/>
    <col min="7684" max="7684" width="15.5" customWidth="1"/>
    <col min="7937" max="7937" width="36.5" customWidth="1"/>
    <col min="7938" max="7938" width="18.75" customWidth="1"/>
    <col min="7939" max="7939" width="17.5" customWidth="1"/>
    <col min="7940" max="7940" width="15.5" customWidth="1"/>
    <col min="8193" max="8193" width="36.5" customWidth="1"/>
    <col min="8194" max="8194" width="18.75" customWidth="1"/>
    <col min="8195" max="8195" width="17.5" customWidth="1"/>
    <col min="8196" max="8196" width="15.5" customWidth="1"/>
    <col min="8449" max="8449" width="36.5" customWidth="1"/>
    <col min="8450" max="8450" width="18.75" customWidth="1"/>
    <col min="8451" max="8451" width="17.5" customWidth="1"/>
    <col min="8452" max="8452" width="15.5" customWidth="1"/>
    <col min="8705" max="8705" width="36.5" customWidth="1"/>
    <col min="8706" max="8706" width="18.75" customWidth="1"/>
    <col min="8707" max="8707" width="17.5" customWidth="1"/>
    <col min="8708" max="8708" width="15.5" customWidth="1"/>
    <col min="8961" max="8961" width="36.5" customWidth="1"/>
    <col min="8962" max="8962" width="18.75" customWidth="1"/>
    <col min="8963" max="8963" width="17.5" customWidth="1"/>
    <col min="8964" max="8964" width="15.5" customWidth="1"/>
    <col min="9217" max="9217" width="36.5" customWidth="1"/>
    <col min="9218" max="9218" width="18.75" customWidth="1"/>
    <col min="9219" max="9219" width="17.5" customWidth="1"/>
    <col min="9220" max="9220" width="15.5" customWidth="1"/>
    <col min="9473" max="9473" width="36.5" customWidth="1"/>
    <col min="9474" max="9474" width="18.75" customWidth="1"/>
    <col min="9475" max="9475" width="17.5" customWidth="1"/>
    <col min="9476" max="9476" width="15.5" customWidth="1"/>
    <col min="9729" max="9729" width="36.5" customWidth="1"/>
    <col min="9730" max="9730" width="18.75" customWidth="1"/>
    <col min="9731" max="9731" width="17.5" customWidth="1"/>
    <col min="9732" max="9732" width="15.5" customWidth="1"/>
    <col min="9985" max="9985" width="36.5" customWidth="1"/>
    <col min="9986" max="9986" width="18.75" customWidth="1"/>
    <col min="9987" max="9987" width="17.5" customWidth="1"/>
    <col min="9988" max="9988" width="15.5" customWidth="1"/>
    <col min="10241" max="10241" width="36.5" customWidth="1"/>
    <col min="10242" max="10242" width="18.75" customWidth="1"/>
    <col min="10243" max="10243" width="17.5" customWidth="1"/>
    <col min="10244" max="10244" width="15.5" customWidth="1"/>
    <col min="10497" max="10497" width="36.5" customWidth="1"/>
    <col min="10498" max="10498" width="18.75" customWidth="1"/>
    <col min="10499" max="10499" width="17.5" customWidth="1"/>
    <col min="10500" max="10500" width="15.5" customWidth="1"/>
    <col min="10753" max="10753" width="36.5" customWidth="1"/>
    <col min="10754" max="10754" width="18.75" customWidth="1"/>
    <col min="10755" max="10755" width="17.5" customWidth="1"/>
    <col min="10756" max="10756" width="15.5" customWidth="1"/>
    <col min="11009" max="11009" width="36.5" customWidth="1"/>
    <col min="11010" max="11010" width="18.75" customWidth="1"/>
    <col min="11011" max="11011" width="17.5" customWidth="1"/>
    <col min="11012" max="11012" width="15.5" customWidth="1"/>
    <col min="11265" max="11265" width="36.5" customWidth="1"/>
    <col min="11266" max="11266" width="18.75" customWidth="1"/>
    <col min="11267" max="11267" width="17.5" customWidth="1"/>
    <col min="11268" max="11268" width="15.5" customWidth="1"/>
    <col min="11521" max="11521" width="36.5" customWidth="1"/>
    <col min="11522" max="11522" width="18.75" customWidth="1"/>
    <col min="11523" max="11523" width="17.5" customWidth="1"/>
    <col min="11524" max="11524" width="15.5" customWidth="1"/>
    <col min="11777" max="11777" width="36.5" customWidth="1"/>
    <col min="11778" max="11778" width="18.75" customWidth="1"/>
    <col min="11779" max="11779" width="17.5" customWidth="1"/>
    <col min="11780" max="11780" width="15.5" customWidth="1"/>
    <col min="12033" max="12033" width="36.5" customWidth="1"/>
    <col min="12034" max="12034" width="18.75" customWidth="1"/>
    <col min="12035" max="12035" width="17.5" customWidth="1"/>
    <col min="12036" max="12036" width="15.5" customWidth="1"/>
    <col min="12289" max="12289" width="36.5" customWidth="1"/>
    <col min="12290" max="12290" width="18.75" customWidth="1"/>
    <col min="12291" max="12291" width="17.5" customWidth="1"/>
    <col min="12292" max="12292" width="15.5" customWidth="1"/>
    <col min="12545" max="12545" width="36.5" customWidth="1"/>
    <col min="12546" max="12546" width="18.75" customWidth="1"/>
    <col min="12547" max="12547" width="17.5" customWidth="1"/>
    <col min="12548" max="12548" width="15.5" customWidth="1"/>
    <col min="12801" max="12801" width="36.5" customWidth="1"/>
    <col min="12802" max="12802" width="18.75" customWidth="1"/>
    <col min="12803" max="12803" width="17.5" customWidth="1"/>
    <col min="12804" max="12804" width="15.5" customWidth="1"/>
    <col min="13057" max="13057" width="36.5" customWidth="1"/>
    <col min="13058" max="13058" width="18.75" customWidth="1"/>
    <col min="13059" max="13059" width="17.5" customWidth="1"/>
    <col min="13060" max="13060" width="15.5" customWidth="1"/>
    <col min="13313" max="13313" width="36.5" customWidth="1"/>
    <col min="13314" max="13314" width="18.75" customWidth="1"/>
    <col min="13315" max="13315" width="17.5" customWidth="1"/>
    <col min="13316" max="13316" width="15.5" customWidth="1"/>
    <col min="13569" max="13569" width="36.5" customWidth="1"/>
    <col min="13570" max="13570" width="18.75" customWidth="1"/>
    <col min="13571" max="13571" width="17.5" customWidth="1"/>
    <col min="13572" max="13572" width="15.5" customWidth="1"/>
    <col min="13825" max="13825" width="36.5" customWidth="1"/>
    <col min="13826" max="13826" width="18.75" customWidth="1"/>
    <col min="13827" max="13827" width="17.5" customWidth="1"/>
    <col min="13828" max="13828" width="15.5" customWidth="1"/>
    <col min="14081" max="14081" width="36.5" customWidth="1"/>
    <col min="14082" max="14082" width="18.75" customWidth="1"/>
    <col min="14083" max="14083" width="17.5" customWidth="1"/>
    <col min="14084" max="14084" width="15.5" customWidth="1"/>
    <col min="14337" max="14337" width="36.5" customWidth="1"/>
    <col min="14338" max="14338" width="18.75" customWidth="1"/>
    <col min="14339" max="14339" width="17.5" customWidth="1"/>
    <col min="14340" max="14340" width="15.5" customWidth="1"/>
    <col min="14593" max="14593" width="36.5" customWidth="1"/>
    <col min="14594" max="14594" width="18.75" customWidth="1"/>
    <col min="14595" max="14595" width="17.5" customWidth="1"/>
    <col min="14596" max="14596" width="15.5" customWidth="1"/>
    <col min="14849" max="14849" width="36.5" customWidth="1"/>
    <col min="14850" max="14850" width="18.75" customWidth="1"/>
    <col min="14851" max="14851" width="17.5" customWidth="1"/>
    <col min="14852" max="14852" width="15.5" customWidth="1"/>
    <col min="15105" max="15105" width="36.5" customWidth="1"/>
    <col min="15106" max="15106" width="18.75" customWidth="1"/>
    <col min="15107" max="15107" width="17.5" customWidth="1"/>
    <col min="15108" max="15108" width="15.5" customWidth="1"/>
    <col min="15361" max="15361" width="36.5" customWidth="1"/>
    <col min="15362" max="15362" width="18.75" customWidth="1"/>
    <col min="15363" max="15363" width="17.5" customWidth="1"/>
    <col min="15364" max="15364" width="15.5" customWidth="1"/>
    <col min="15617" max="15617" width="36.5" customWidth="1"/>
    <col min="15618" max="15618" width="18.75" customWidth="1"/>
    <col min="15619" max="15619" width="17.5" customWidth="1"/>
    <col min="15620" max="15620" width="15.5" customWidth="1"/>
    <col min="15873" max="15873" width="36.5" customWidth="1"/>
    <col min="15874" max="15874" width="18.75" customWidth="1"/>
    <col min="15875" max="15875" width="17.5" customWidth="1"/>
    <col min="15876" max="15876" width="15.5" customWidth="1"/>
    <col min="16129" max="16129" width="36.5" customWidth="1"/>
    <col min="16130" max="16130" width="18.75" customWidth="1"/>
    <col min="16131" max="16131" width="17.5" customWidth="1"/>
    <col min="16132" max="16132" width="15.5" customWidth="1"/>
  </cols>
  <sheetData>
    <row r="2" ht="63.75" customHeight="1" spans="1:4">
      <c r="A2" s="137" t="s">
        <v>1449</v>
      </c>
      <c r="B2" s="137"/>
      <c r="C2" s="137"/>
      <c r="D2" s="137"/>
    </row>
    <row r="3" ht="27.75" customHeight="1" spans="2:4">
      <c r="B3" s="138" t="s">
        <v>2</v>
      </c>
      <c r="C3" s="138"/>
      <c r="D3" s="138"/>
    </row>
    <row r="4" ht="30" customHeight="1" spans="1:4">
      <c r="A4" s="139" t="s">
        <v>154</v>
      </c>
      <c r="B4" s="139" t="s">
        <v>1450</v>
      </c>
      <c r="C4" s="139" t="s">
        <v>1451</v>
      </c>
      <c r="D4" s="139" t="s">
        <v>1452</v>
      </c>
    </row>
    <row r="5" ht="30" customHeight="1" spans="1:4">
      <c r="A5" s="136" t="s">
        <v>76</v>
      </c>
      <c r="B5" s="140">
        <f>B6+B7+B8</f>
        <v>36</v>
      </c>
      <c r="C5" s="140">
        <f>SUM(C6:C8)</f>
        <v>36</v>
      </c>
      <c r="D5" s="141">
        <f>(C5/B5-1)*100</f>
        <v>0</v>
      </c>
    </row>
    <row r="6" ht="30" customHeight="1" spans="1:4">
      <c r="A6" s="136" t="s">
        <v>1453</v>
      </c>
      <c r="B6" s="140">
        <v>0</v>
      </c>
      <c r="C6" s="140"/>
      <c r="D6" s="141" t="e">
        <f>(C6/B6-1)*100</f>
        <v>#DIV/0!</v>
      </c>
    </row>
    <row r="7" ht="30" customHeight="1" spans="1:4">
      <c r="A7" s="136" t="s">
        <v>1454</v>
      </c>
      <c r="B7" s="140">
        <v>26</v>
      </c>
      <c r="C7" s="140">
        <v>26</v>
      </c>
      <c r="D7" s="141">
        <f>(C7/B7-1)*100</f>
        <v>0</v>
      </c>
    </row>
    <row r="8" ht="30" customHeight="1" spans="1:4">
      <c r="A8" s="136" t="s">
        <v>1455</v>
      </c>
      <c r="B8" s="140">
        <v>10</v>
      </c>
      <c r="C8" s="140">
        <v>10</v>
      </c>
      <c r="D8" s="141">
        <f>(C8/B8-1)*100</f>
        <v>0</v>
      </c>
    </row>
    <row r="9" ht="30" customHeight="1" spans="1:4">
      <c r="A9" s="136" t="s">
        <v>1456</v>
      </c>
      <c r="B9" s="140">
        <v>10</v>
      </c>
      <c r="C9" s="140">
        <v>10</v>
      </c>
      <c r="D9" s="141">
        <f>(C9/B9-1)*100</f>
        <v>0</v>
      </c>
    </row>
    <row r="10" ht="30" customHeight="1" spans="1:4">
      <c r="A10" s="136" t="s">
        <v>1457</v>
      </c>
      <c r="B10" s="136"/>
      <c r="C10" s="136"/>
      <c r="D10" s="141"/>
    </row>
  </sheetData>
  <mergeCells count="2">
    <mergeCell ref="A2:D2"/>
    <mergeCell ref="B3:D3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1" sqref="$A1:$XFD1048576"/>
    </sheetView>
  </sheetViews>
  <sheetFormatPr defaultColWidth="9" defaultRowHeight="14.25" outlineLevelCol="3"/>
  <cols>
    <col min="1" max="2" width="24.625" customWidth="1"/>
    <col min="3" max="3" width="12.25" customWidth="1"/>
    <col min="4" max="4" width="17.25" customWidth="1"/>
  </cols>
  <sheetData>
    <row r="1" ht="52" customHeight="1" spans="1:4">
      <c r="A1" s="71" t="s">
        <v>1458</v>
      </c>
      <c r="B1" s="71"/>
      <c r="C1" s="71"/>
      <c r="D1" s="71"/>
    </row>
    <row r="2" ht="30" customHeight="1" spans="1:4">
      <c r="A2" s="128" t="s">
        <v>13</v>
      </c>
      <c r="B2" s="129">
        <v>94364</v>
      </c>
      <c r="C2" s="129">
        <v>70749</v>
      </c>
      <c r="D2" s="129">
        <v>-23615</v>
      </c>
    </row>
    <row r="3" ht="30" customHeight="1" spans="1:4">
      <c r="A3" s="128" t="s">
        <v>15</v>
      </c>
      <c r="B3" s="129">
        <v>67491</v>
      </c>
      <c r="C3" s="129">
        <v>63500</v>
      </c>
      <c r="D3" s="130">
        <v>-3991</v>
      </c>
    </row>
    <row r="4" ht="30" customHeight="1" spans="1:4">
      <c r="A4" s="131" t="s">
        <v>17</v>
      </c>
      <c r="B4" s="132">
        <v>63708</v>
      </c>
      <c r="C4" s="132">
        <v>50626</v>
      </c>
      <c r="D4" s="130">
        <v>-13082</v>
      </c>
    </row>
    <row r="5" ht="30" customHeight="1" spans="1:4">
      <c r="A5" s="131" t="s">
        <v>19</v>
      </c>
      <c r="B5" s="132">
        <v>3783</v>
      </c>
      <c r="C5" s="132">
        <v>12874</v>
      </c>
      <c r="D5" s="130">
        <v>9091</v>
      </c>
    </row>
    <row r="6" ht="30" customHeight="1" spans="1:4">
      <c r="A6" s="133"/>
      <c r="B6" s="132"/>
      <c r="C6" s="132"/>
      <c r="D6" s="130"/>
    </row>
    <row r="7" ht="30" customHeight="1" spans="1:4">
      <c r="A7" s="133" t="s">
        <v>22</v>
      </c>
      <c r="B7" s="132">
        <v>26873</v>
      </c>
      <c r="C7" s="132">
        <v>7249</v>
      </c>
      <c r="D7" s="130">
        <v>-19624</v>
      </c>
    </row>
    <row r="8" ht="30" customHeight="1" spans="1:4">
      <c r="A8" s="133" t="s">
        <v>24</v>
      </c>
      <c r="B8" s="132">
        <v>26873</v>
      </c>
      <c r="C8" s="132">
        <v>7249</v>
      </c>
      <c r="D8" s="130">
        <v>-19624</v>
      </c>
    </row>
    <row r="9" ht="30" customHeight="1" spans="1:4">
      <c r="A9" s="131" t="s">
        <v>26</v>
      </c>
      <c r="B9" s="128">
        <v>23192</v>
      </c>
      <c r="C9" s="128">
        <v>4094</v>
      </c>
      <c r="D9" s="128">
        <v>-19098</v>
      </c>
    </row>
    <row r="10" ht="30" customHeight="1" spans="1:4">
      <c r="A10" s="131" t="s">
        <v>28</v>
      </c>
      <c r="B10" s="132">
        <v>446</v>
      </c>
      <c r="C10" s="132">
        <v>446</v>
      </c>
      <c r="D10" s="130">
        <v>0</v>
      </c>
    </row>
    <row r="11" ht="30" customHeight="1" spans="1:4">
      <c r="A11" s="131" t="s">
        <v>30</v>
      </c>
      <c r="B11" s="132">
        <v>3235</v>
      </c>
      <c r="C11" s="132">
        <v>2709</v>
      </c>
      <c r="D11" s="130">
        <v>-526</v>
      </c>
    </row>
    <row r="12" ht="30" customHeight="1" spans="1:4">
      <c r="A12" s="67" t="s">
        <v>32</v>
      </c>
      <c r="B12" s="132">
        <v>0</v>
      </c>
      <c r="C12" s="132">
        <v>0</v>
      </c>
      <c r="D12" s="130">
        <v>0</v>
      </c>
    </row>
    <row r="13" ht="30" customHeight="1" spans="1:4">
      <c r="A13" s="67" t="s">
        <v>34</v>
      </c>
      <c r="B13" s="132"/>
      <c r="C13" s="132"/>
      <c r="D13" s="130">
        <v>0</v>
      </c>
    </row>
    <row r="14" ht="30" customHeight="1" spans="1:4">
      <c r="A14" s="134" t="s">
        <v>36</v>
      </c>
      <c r="B14" s="134"/>
      <c r="C14" s="135"/>
      <c r="D14" s="135">
        <v>0</v>
      </c>
    </row>
    <row r="15" ht="30" customHeight="1" spans="1:4">
      <c r="A15" s="136" t="s">
        <v>38</v>
      </c>
      <c r="B15" s="135"/>
      <c r="C15" s="135"/>
      <c r="D15" s="135">
        <v>0</v>
      </c>
    </row>
    <row r="16" ht="30" customHeight="1" spans="1:4">
      <c r="A16" s="136" t="s">
        <v>40</v>
      </c>
      <c r="B16" s="135">
        <v>0</v>
      </c>
      <c r="C16" s="135"/>
      <c r="D16" s="135">
        <v>0</v>
      </c>
    </row>
    <row r="17" ht="30" customHeight="1" spans="1:4">
      <c r="A17" s="136" t="s">
        <v>42</v>
      </c>
      <c r="B17" s="135"/>
      <c r="C17" s="135"/>
      <c r="D17" s="135">
        <v>0</v>
      </c>
    </row>
    <row r="18" ht="30" customHeight="1" spans="1:4">
      <c r="A18" s="136" t="s">
        <v>44</v>
      </c>
      <c r="B18" s="135"/>
      <c r="C18" s="135"/>
      <c r="D18" s="135">
        <v>0</v>
      </c>
    </row>
    <row r="19" ht="30" customHeight="1" spans="1:4">
      <c r="A19" s="136" t="s">
        <v>46</v>
      </c>
      <c r="B19" s="135"/>
      <c r="C19" s="135"/>
      <c r="D19" s="135">
        <v>0</v>
      </c>
    </row>
    <row r="20" ht="30" customHeight="1" spans="1:4">
      <c r="A20" s="136" t="s">
        <v>48</v>
      </c>
      <c r="B20" s="136"/>
      <c r="C20" s="136"/>
      <c r="D20" s="135">
        <v>0</v>
      </c>
    </row>
  </sheetData>
  <mergeCells count="1">
    <mergeCell ref="A1:D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I17" sqref="I17"/>
    </sheetView>
  </sheetViews>
  <sheetFormatPr defaultColWidth="9" defaultRowHeight="14.25" outlineLevelRow="6"/>
  <cols>
    <col min="1" max="7" width="15.25" style="55" customWidth="1"/>
  </cols>
  <sheetData>
    <row r="1" ht="30" customHeight="1" spans="1:10">
      <c r="A1" s="56" t="s">
        <v>1459</v>
      </c>
      <c r="B1" s="56"/>
      <c r="C1" s="56"/>
      <c r="D1" s="56"/>
      <c r="E1" s="56"/>
      <c r="F1" s="56"/>
      <c r="G1" s="56"/>
      <c r="H1" s="57"/>
      <c r="I1" s="57"/>
      <c r="J1" s="57"/>
    </row>
    <row r="2" ht="30" customHeight="1" spans="1:10">
      <c r="A2" s="58"/>
      <c r="B2" s="58"/>
      <c r="C2" s="59"/>
      <c r="D2" s="59"/>
      <c r="E2" s="59"/>
      <c r="F2" s="59"/>
      <c r="G2" s="60" t="s">
        <v>2</v>
      </c>
      <c r="H2" s="57"/>
      <c r="I2" s="57"/>
      <c r="J2" s="57"/>
    </row>
    <row r="3" ht="30" customHeight="1" spans="1:10">
      <c r="A3" s="61" t="s">
        <v>1460</v>
      </c>
      <c r="B3" s="62" t="s">
        <v>1461</v>
      </c>
      <c r="C3" s="62"/>
      <c r="D3" s="62"/>
      <c r="E3" s="62" t="s">
        <v>1462</v>
      </c>
      <c r="F3" s="62"/>
      <c r="G3" s="62"/>
      <c r="H3" s="57"/>
      <c r="I3" s="57"/>
      <c r="J3" s="57"/>
    </row>
    <row r="4" ht="30" customHeight="1" spans="1:10">
      <c r="A4" s="61"/>
      <c r="B4" s="63" t="s">
        <v>76</v>
      </c>
      <c r="C4" s="63" t="s">
        <v>1463</v>
      </c>
      <c r="D4" s="63" t="s">
        <v>1464</v>
      </c>
      <c r="E4" s="63" t="s">
        <v>76</v>
      </c>
      <c r="F4" s="63" t="s">
        <v>1463</v>
      </c>
      <c r="G4" s="63" t="s">
        <v>1464</v>
      </c>
      <c r="H4" s="57"/>
      <c r="I4" s="57"/>
      <c r="J4" s="57"/>
    </row>
    <row r="5" ht="30" customHeight="1" spans="1:10">
      <c r="A5" s="14" t="s">
        <v>1465</v>
      </c>
      <c r="B5" s="64" t="s">
        <v>1466</v>
      </c>
      <c r="C5" s="64" t="s">
        <v>1466</v>
      </c>
      <c r="D5" s="64" t="s">
        <v>1466</v>
      </c>
      <c r="E5" s="64" t="s">
        <v>1466</v>
      </c>
      <c r="F5" s="64" t="s">
        <v>1466</v>
      </c>
      <c r="G5" s="64" t="s">
        <v>1466</v>
      </c>
      <c r="H5" s="57"/>
      <c r="I5" s="57"/>
      <c r="J5" s="57"/>
    </row>
    <row r="6" ht="34" customHeight="1" spans="1:10">
      <c r="A6" s="55" t="s">
        <v>1467</v>
      </c>
      <c r="H6" s="57"/>
      <c r="I6" s="57"/>
      <c r="J6" s="57"/>
    </row>
    <row r="7" ht="15.75" spans="1:10">
      <c r="A7" s="57"/>
      <c r="B7" s="57"/>
      <c r="C7" s="65"/>
      <c r="D7" s="57"/>
      <c r="E7" s="57"/>
      <c r="F7" s="57"/>
      <c r="G7" s="57"/>
      <c r="H7" s="57"/>
      <c r="I7" s="57"/>
      <c r="J7" s="57"/>
    </row>
  </sheetData>
  <mergeCells count="4">
    <mergeCell ref="A1:G1"/>
    <mergeCell ref="B3:D3"/>
    <mergeCell ref="E3:G3"/>
    <mergeCell ref="A3:A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42" master=""/>
  <rangeList sheetStid="29" master=""/>
  <rangeList sheetStid="39" master="">
    <arrUserId title="区域20" rangeCreator="" othersAccessPermission="edit"/>
    <arrUserId title="区域19" rangeCreator="" othersAccessPermission="edit"/>
    <arrUserId title="区域18" rangeCreator="" othersAccessPermission="edit"/>
    <arrUserId title="区域17" rangeCreator="" othersAccessPermission="edit"/>
    <arrUserId title="区域16" rangeCreator="" othersAccessPermission="edit"/>
    <arrUserId title="区域15" rangeCreator="" othersAccessPermission="edit"/>
    <arrUserId title="区域14" rangeCreator="" othersAccessPermission="edit"/>
    <arrUserId title="区域13" rangeCreator="" othersAccessPermission="edit"/>
    <arrUserId title="区域12" rangeCreator="" othersAccessPermission="edit"/>
    <arrUserId title="区域11" rangeCreator="" othersAccessPermission="edit"/>
    <arrUserId title="区域10" rangeCreator="" othersAccessPermission="edit"/>
    <arrUserId title="区域9" rangeCreator="" othersAccessPermission="edit"/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41" master="">
    <arrUserId title="区域19" rangeCreator="" othersAccessPermission="edit"/>
    <arrUserId title="区域18" rangeCreator="" othersAccessPermission="edit"/>
    <arrUserId title="区域17" rangeCreator="" othersAccessPermission="edit"/>
    <arrUserId title="区域16" rangeCreator="" othersAccessPermission="edit"/>
    <arrUserId title="区域15" rangeCreator="" othersAccessPermission="edit"/>
    <arrUserId title="区域14" rangeCreator="" othersAccessPermission="edit"/>
    <arrUserId title="区域13" rangeCreator="" othersAccessPermission="edit"/>
    <arrUserId title="区域12" rangeCreator="" othersAccessPermission="edit"/>
    <arrUserId title="区域11" rangeCreator="" othersAccessPermission="edit"/>
    <arrUserId title="区域10" rangeCreator="" othersAccessPermission="edit"/>
    <arrUserId title="区域9" rangeCreator="" othersAccessPermission="edit"/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37" master=""/>
  <rangeList sheetStid="40" master=""/>
  <rangeList sheetStid="43" master=""/>
  <rangeList sheetStid="44" master=""/>
  <rangeList sheetStid="17" master=""/>
  <rangeList sheetStid="36" master=""/>
  <rangeList sheetStid="47" master=""/>
  <rangeList sheetStid="49" master=""/>
  <rangeList sheetStid="48" master=""/>
  <rangeList sheetStid="53" master=""/>
  <rangeList sheetStid="50" master=""/>
  <rangeList sheetStid="45" master=""/>
  <rangeList sheetStid="51" master=""/>
  <rangeList sheetStid="52" master=""/>
  <rangeList sheetStid="35" master=""/>
  <rangeList sheetStid="2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预算收支总表</vt:lpstr>
      <vt:lpstr>一般公共预算本级收入表</vt:lpstr>
      <vt:lpstr>一般公共预算本级支出表</vt:lpstr>
      <vt:lpstr>表二3 一般公共预算支出表</vt:lpstr>
      <vt:lpstr>一般公共预算本级支出明细表</vt:lpstr>
      <vt:lpstr>一般公共预算本级基本支出表</vt:lpstr>
      <vt:lpstr>“三公”经费预算财政拨款情况统计表</vt:lpstr>
      <vt:lpstr>一般公共预算税收返还和转移支付表</vt:lpstr>
      <vt:lpstr>政府一般债务限额和余额情况表</vt:lpstr>
      <vt:lpstr>提前告知资金明细表 </vt:lpstr>
      <vt:lpstr>政府性基金收入表</vt:lpstr>
      <vt:lpstr>政府性基金支出表</vt:lpstr>
      <vt:lpstr>本级政府性基金支出表</vt:lpstr>
      <vt:lpstr>政府性基金转移支付表</vt:lpstr>
      <vt:lpstr>国有资本经营预算转移支付表</vt:lpstr>
      <vt:lpstr>政府专项债务限额和余额情况表</vt:lpstr>
      <vt:lpstr>国有资本经营预算收入表</vt:lpstr>
      <vt:lpstr>国有资本经营预算支出表</vt:lpstr>
      <vt:lpstr>国有资本经营预算本级支出表</vt:lpstr>
      <vt:lpstr>社保基金收入预算表</vt:lpstr>
      <vt:lpstr>社保基金支出预算表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2012-02-17T08:28:00Z</dcterms:created>
  <cp:lastPrinted>2018-05-23T00:43:00Z</cp:lastPrinted>
  <dcterms:modified xsi:type="dcterms:W3CDTF">2023-09-06T11:02:31Z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BE7491E4FD804AABBC1A688D0A33D524</vt:lpwstr>
  </property>
</Properties>
</file>