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1"/>
  </bookViews>
  <sheets>
    <sheet name="一般公共预算" sheetId="6" r:id="rId1"/>
    <sheet name="政府性基金" sheetId="5" r:id="rId2"/>
  </sheets>
  <externalReferences>
    <externalReference r:id="rId3"/>
    <externalReference r:id="rId4"/>
    <externalReference r:id="rId5"/>
    <externalReference r:id="rId6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>#N/A</definedName>
    <definedName name="_xlnm.Print_Titles" localSheetId="0">一般公共预算!$2:$5</definedName>
    <definedName name="_xlnm.Print_Titles" localSheetId="1">政府性基金!$2:$5</definedName>
    <definedName name="_xlnm.Print_Titles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xlnm.Print_Area" localSheetId="0">一般公共预算!$A$1:$H$48</definedName>
    <definedName name="_xlnm.Print_Area" localSheetId="1">政府性基金!$A$1:$H$67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CYS2</author>
  </authors>
  <commentList>
    <comment ref="G18" authorId="0">
      <text>
        <r>
          <rPr>
            <b/>
            <sz val="9"/>
            <rFont val="Tahoma"/>
            <charset val="134"/>
          </rPr>
          <t>CYS2::</t>
        </r>
        <r>
          <rPr>
            <b/>
            <sz val="9"/>
            <rFont val="宋体"/>
            <charset val="134"/>
          </rPr>
          <t>一般债</t>
        </r>
        <r>
          <rPr>
            <b/>
            <sz val="9"/>
            <rFont val="Tahoma"/>
            <charset val="134"/>
          </rPr>
          <t xml:space="preserve">10100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CYS2</author>
    <author>CYS</author>
  </authors>
  <commentList>
    <comment ref="G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专项债：8800
</t>
        </r>
      </text>
    </comment>
    <comment ref="G27" authorId="1">
      <text>
        <r>
          <rPr>
            <b/>
            <sz val="9"/>
            <rFont val="宋体"/>
            <charset val="134"/>
          </rPr>
          <t>CYS2:</t>
        </r>
        <r>
          <rPr>
            <sz val="9"/>
            <rFont val="宋体"/>
            <charset val="134"/>
          </rPr>
          <t xml:space="preserve">
专债14700
</t>
        </r>
      </text>
    </comment>
    <comment ref="G49" authorId="2">
      <text>
        <r>
          <rPr>
            <b/>
            <sz val="9"/>
            <rFont val="宋体"/>
            <charset val="134"/>
          </rPr>
          <t>CYS:专债60500</t>
        </r>
      </text>
    </comment>
  </commentList>
</comments>
</file>

<file path=xl/sharedStrings.xml><?xml version="1.0" encoding="utf-8"?>
<sst xmlns="http://schemas.openxmlformats.org/spreadsheetml/2006/main" count="206" uniqueCount="191">
  <si>
    <t>附件  1</t>
  </si>
  <si>
    <t>2024年一般公共预算调整方案（草案）</t>
  </si>
  <si>
    <t xml:space="preserve">   单位：万元</t>
  </si>
  <si>
    <t>收　　　　入</t>
  </si>
  <si>
    <t>支　　　　出</t>
  </si>
  <si>
    <t>项  目</t>
  </si>
  <si>
    <t>年初预算数</t>
  </si>
  <si>
    <t>调整数</t>
  </si>
  <si>
    <t>调整预算数</t>
  </si>
  <si>
    <t>项          目</t>
  </si>
  <si>
    <t>一、一般公共预算本级收入合计</t>
  </si>
  <si>
    <t>一、一般公共预算支出合计</t>
  </si>
  <si>
    <t xml:space="preserve"> 1、税收收入</t>
  </si>
  <si>
    <r>
      <rPr>
        <sz val="11"/>
        <rFont val="宋体"/>
        <charset val="134"/>
      </rPr>
      <t>　1.</t>
    </r>
    <r>
      <rPr>
        <sz val="11"/>
        <rFont val="宋体"/>
        <charset val="134"/>
      </rPr>
      <t>一般公共服务支出</t>
    </r>
  </si>
  <si>
    <t xml:space="preserve">    增值税</t>
  </si>
  <si>
    <r>
      <rPr>
        <sz val="11"/>
        <rFont val="宋体"/>
        <charset val="134"/>
      </rPr>
      <t>　2.</t>
    </r>
    <r>
      <rPr>
        <sz val="11"/>
        <rFont val="宋体"/>
        <charset val="134"/>
      </rPr>
      <t>外交支出</t>
    </r>
  </si>
  <si>
    <t xml:space="preserve">    企业所得税</t>
  </si>
  <si>
    <r>
      <rPr>
        <sz val="11"/>
        <rFont val="宋体"/>
        <charset val="134"/>
      </rPr>
      <t>　3.</t>
    </r>
    <r>
      <rPr>
        <sz val="11"/>
        <rFont val="宋体"/>
        <charset val="134"/>
      </rPr>
      <t>国防支出</t>
    </r>
  </si>
  <si>
    <t xml:space="preserve">    企业所得税退税</t>
  </si>
  <si>
    <r>
      <rPr>
        <sz val="11"/>
        <rFont val="宋体"/>
        <charset val="134"/>
      </rPr>
      <t>　4.</t>
    </r>
    <r>
      <rPr>
        <sz val="11"/>
        <rFont val="宋体"/>
        <charset val="134"/>
      </rPr>
      <t>公共安全支出</t>
    </r>
  </si>
  <si>
    <t xml:space="preserve">    个人所得税</t>
  </si>
  <si>
    <r>
      <rPr>
        <sz val="11"/>
        <rFont val="宋体"/>
        <charset val="134"/>
      </rPr>
      <t>　5.</t>
    </r>
    <r>
      <rPr>
        <sz val="11"/>
        <rFont val="宋体"/>
        <charset val="134"/>
      </rPr>
      <t>教育支出</t>
    </r>
  </si>
  <si>
    <t xml:space="preserve">    资源税</t>
  </si>
  <si>
    <r>
      <rPr>
        <sz val="11"/>
        <rFont val="宋体"/>
        <charset val="134"/>
      </rPr>
      <t>　6.</t>
    </r>
    <r>
      <rPr>
        <sz val="11"/>
        <rFont val="宋体"/>
        <charset val="134"/>
      </rPr>
      <t>科学技术支出</t>
    </r>
  </si>
  <si>
    <t xml:space="preserve">      其中：水资源税</t>
  </si>
  <si>
    <t>　7.文化旅游体育与传媒支出</t>
  </si>
  <si>
    <t xml:space="preserve">    城市维护建设税</t>
  </si>
  <si>
    <r>
      <rPr>
        <sz val="11"/>
        <rFont val="宋体"/>
        <charset val="134"/>
      </rPr>
      <t>　8.</t>
    </r>
    <r>
      <rPr>
        <sz val="11"/>
        <rFont val="宋体"/>
        <charset val="134"/>
      </rPr>
      <t>社会保障和就业支出</t>
    </r>
  </si>
  <si>
    <t xml:space="preserve">    房产税</t>
  </si>
  <si>
    <r>
      <rPr>
        <sz val="11"/>
        <rFont val="宋体"/>
        <charset val="134"/>
      </rPr>
      <t>　9.</t>
    </r>
    <r>
      <rPr>
        <sz val="11"/>
        <rFont val="宋体"/>
        <charset val="134"/>
      </rPr>
      <t>卫生健康支出</t>
    </r>
  </si>
  <si>
    <t xml:space="preserve">    印花税</t>
  </si>
  <si>
    <r>
      <rPr>
        <sz val="11"/>
        <rFont val="宋体"/>
        <charset val="134"/>
      </rPr>
      <t>　10.</t>
    </r>
    <r>
      <rPr>
        <sz val="11"/>
        <rFont val="宋体"/>
        <charset val="134"/>
      </rPr>
      <t>节能环保支出</t>
    </r>
  </si>
  <si>
    <t xml:space="preserve">    城镇土地使用税</t>
  </si>
  <si>
    <r>
      <rPr>
        <sz val="11"/>
        <rFont val="宋体"/>
        <charset val="134"/>
      </rPr>
      <t>　11.</t>
    </r>
    <r>
      <rPr>
        <sz val="11"/>
        <rFont val="宋体"/>
        <charset val="134"/>
      </rPr>
      <t>城乡社区支出</t>
    </r>
  </si>
  <si>
    <t xml:space="preserve">    土地增值税</t>
  </si>
  <si>
    <r>
      <rPr>
        <sz val="11"/>
        <rFont val="宋体"/>
        <charset val="134"/>
      </rPr>
      <t>　12.</t>
    </r>
    <r>
      <rPr>
        <sz val="11"/>
        <rFont val="宋体"/>
        <charset val="134"/>
      </rPr>
      <t>农林水支出</t>
    </r>
  </si>
  <si>
    <t xml:space="preserve">    车船税</t>
  </si>
  <si>
    <r>
      <rPr>
        <sz val="11"/>
        <rFont val="宋体"/>
        <charset val="134"/>
      </rPr>
      <t>　13.</t>
    </r>
    <r>
      <rPr>
        <sz val="11"/>
        <rFont val="宋体"/>
        <charset val="134"/>
      </rPr>
      <t>交通运输支出</t>
    </r>
  </si>
  <si>
    <t xml:space="preserve">    耕地占用税</t>
  </si>
  <si>
    <t>　14.资源勘探工业信息等支出</t>
  </si>
  <si>
    <t xml:space="preserve">    契税</t>
  </si>
  <si>
    <t>　15.商业服务业等支出</t>
  </si>
  <si>
    <t xml:space="preserve">    烟叶税</t>
  </si>
  <si>
    <r>
      <rPr>
        <sz val="11"/>
        <rFont val="宋体"/>
        <charset val="134"/>
      </rPr>
      <t>　16.</t>
    </r>
    <r>
      <rPr>
        <sz val="11"/>
        <rFont val="宋体"/>
        <charset val="134"/>
      </rPr>
      <t>金融支出</t>
    </r>
  </si>
  <si>
    <t xml:space="preserve">    环境保护税</t>
  </si>
  <si>
    <r>
      <rPr>
        <sz val="11"/>
        <rFont val="宋体"/>
        <charset val="134"/>
      </rPr>
      <t>　17.</t>
    </r>
    <r>
      <rPr>
        <sz val="11"/>
        <rFont val="宋体"/>
        <charset val="134"/>
      </rPr>
      <t>援助其他地区支出</t>
    </r>
  </si>
  <si>
    <t xml:space="preserve">    其他税收收入</t>
  </si>
  <si>
    <r>
      <rPr>
        <sz val="11"/>
        <rFont val="宋体"/>
        <charset val="134"/>
      </rPr>
      <t>　18.</t>
    </r>
    <r>
      <rPr>
        <sz val="11"/>
        <rFont val="宋体"/>
        <charset val="134"/>
      </rPr>
      <t>自然资源海洋气象等支出</t>
    </r>
  </si>
  <si>
    <t xml:space="preserve"> 2、非税收入</t>
  </si>
  <si>
    <t>　19.住房保障支出</t>
  </si>
  <si>
    <t xml:space="preserve">    专项收入</t>
  </si>
  <si>
    <t>　20.粮油物资储备支出</t>
  </si>
  <si>
    <t xml:space="preserve">    行政事业性收费收入</t>
  </si>
  <si>
    <t>　21.灾害防治及应急管理支出</t>
  </si>
  <si>
    <t xml:space="preserve">    罚没收入</t>
  </si>
  <si>
    <t>　22.预备费</t>
  </si>
  <si>
    <t xml:space="preserve">    国有资本经营收入</t>
  </si>
  <si>
    <r>
      <rPr>
        <sz val="11"/>
        <rFont val="宋体"/>
        <charset val="134"/>
      </rPr>
      <t>　23.</t>
    </r>
    <r>
      <rPr>
        <sz val="11"/>
        <rFont val="宋体"/>
        <charset val="134"/>
      </rPr>
      <t>债务付息支出</t>
    </r>
  </si>
  <si>
    <t xml:space="preserve">    国有资源（资产）有偿使用收入</t>
  </si>
  <si>
    <r>
      <rPr>
        <sz val="11"/>
        <rFont val="宋体"/>
        <charset val="134"/>
      </rPr>
      <t>　24.</t>
    </r>
    <r>
      <rPr>
        <sz val="11"/>
        <rFont val="宋体"/>
        <charset val="134"/>
      </rPr>
      <t>债务发行费用支出</t>
    </r>
  </si>
  <si>
    <t xml:space="preserve">    捐赠收入</t>
  </si>
  <si>
    <r>
      <rPr>
        <sz val="11"/>
        <rFont val="宋体"/>
        <charset val="134"/>
      </rPr>
      <t>　25.</t>
    </r>
    <r>
      <rPr>
        <sz val="11"/>
        <rFont val="宋体"/>
        <charset val="134"/>
      </rPr>
      <t>其他支出</t>
    </r>
  </si>
  <si>
    <t xml:space="preserve">    政府住房基金收入</t>
  </si>
  <si>
    <t xml:space="preserve">    其他收入</t>
  </si>
  <si>
    <t>二、转移性收入</t>
  </si>
  <si>
    <t>二、转移性支出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</si>
  <si>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1</t>
    </r>
    <r>
      <rPr>
        <sz val="11"/>
        <rFont val="宋体"/>
        <charset val="134"/>
      </rPr>
      <t>.上级补助收入</t>
    </r>
  </si>
  <si>
    <t xml:space="preserve">  1.上解支出</t>
  </si>
  <si>
    <t xml:space="preserve">  　返还性收入</t>
  </si>
  <si>
    <t xml:space="preserve">    体制上解支出</t>
  </si>
  <si>
    <t>　　一般性转移支付收入</t>
  </si>
  <si>
    <t xml:space="preserve">    专项上解支出</t>
  </si>
  <si>
    <t xml:space="preserve">  　专项转移支付收入</t>
  </si>
  <si>
    <r>
      <rPr>
        <sz val="11"/>
        <color theme="1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</rPr>
      <t>2.</t>
    </r>
    <r>
      <rPr>
        <sz val="11"/>
        <color theme="1"/>
        <rFont val="宋体"/>
        <charset val="134"/>
        <scheme val="minor"/>
      </rPr>
      <t>调出资金</t>
    </r>
  </si>
  <si>
    <t xml:space="preserve">  2.上年结余收入</t>
  </si>
  <si>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3.</t>
    </r>
    <r>
      <rPr>
        <sz val="11"/>
        <color indexed="8"/>
        <rFont val="宋体"/>
        <charset val="134"/>
      </rPr>
      <t>年终结余</t>
    </r>
  </si>
  <si>
    <t xml:space="preserve">  3.调入资金</t>
  </si>
  <si>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4.</t>
    </r>
    <r>
      <rPr>
        <sz val="11"/>
        <color indexed="8"/>
        <rFont val="宋体"/>
        <charset val="134"/>
      </rPr>
      <t>地方政府一般债务还本支出</t>
    </r>
  </si>
  <si>
    <t xml:space="preserve">    从政府性基金预算调入</t>
  </si>
  <si>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5.</t>
    </r>
    <r>
      <rPr>
        <sz val="11"/>
        <color indexed="8"/>
        <rFont val="宋体"/>
        <charset val="134"/>
      </rPr>
      <t>地方政府一般债务转贷支出</t>
    </r>
  </si>
  <si>
    <t xml:space="preserve">    从国有资本经营预算调入</t>
  </si>
  <si>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6.</t>
    </r>
    <r>
      <rPr>
        <sz val="11"/>
        <color indexed="8"/>
        <rFont val="宋体"/>
        <charset val="134"/>
      </rPr>
      <t>援助其他地区支出</t>
    </r>
  </si>
  <si>
    <t xml:space="preserve">    从其他资金调入</t>
  </si>
  <si>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7.</t>
    </r>
    <r>
      <rPr>
        <sz val="11"/>
        <color indexed="8"/>
        <rFont val="宋体"/>
        <charset val="134"/>
      </rPr>
      <t>安排预算稳定调节基金</t>
    </r>
  </si>
  <si>
    <t xml:space="preserve">  4.地方政府一般债务收入</t>
  </si>
  <si>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8.</t>
    </r>
    <r>
      <rPr>
        <sz val="11"/>
        <color indexed="8"/>
        <rFont val="宋体"/>
        <charset val="134"/>
      </rPr>
      <t>补充预算周转金</t>
    </r>
  </si>
  <si>
    <t xml:space="preserve">  5.地方政府一般债务转贷收入</t>
  </si>
  <si>
    <t xml:space="preserve">  6.接受其他地区援助收入</t>
  </si>
  <si>
    <t xml:space="preserve">  7.动用预算稳定调节基金</t>
  </si>
  <si>
    <t>一般公共预算收入总计</t>
  </si>
  <si>
    <t>一般公共预算支出总计</t>
  </si>
  <si>
    <t>附件  2</t>
  </si>
  <si>
    <t>2024年政府性基金预算调整方案（草案）</t>
  </si>
  <si>
    <t>一、农网还贷资金收入</t>
  </si>
  <si>
    <t>一、文化旅游体育与传媒支出</t>
  </si>
  <si>
    <t>二、海南省高等级公路车辆通行附加费收入</t>
  </si>
  <si>
    <t xml:space="preserve">   国家电影事业发展专项资金安排的支出</t>
  </si>
  <si>
    <t>三、港口建设费收入</t>
  </si>
  <si>
    <t xml:space="preserve">   旅游发展基金支出</t>
  </si>
  <si>
    <t>四、国家电影事业发展专项资金收入</t>
  </si>
  <si>
    <t xml:space="preserve">   国家电影事业发展专项资金对应专项债务收入安排的支出</t>
  </si>
  <si>
    <t>五、国有土地收益基金收入</t>
  </si>
  <si>
    <t>二、社会保障和就业支出</t>
  </si>
  <si>
    <t>六、农业土地开发资金收入</t>
  </si>
  <si>
    <t xml:space="preserve">    大中型水库移民后期扶持基金支出</t>
  </si>
  <si>
    <t>七、国有土地使用权出让收入</t>
  </si>
  <si>
    <t xml:space="preserve">    小型水库移民扶助基金安排的支出</t>
  </si>
  <si>
    <t xml:space="preserve">  土地出让价款收入</t>
  </si>
  <si>
    <t xml:space="preserve">    小型水库移民扶助基金对应专项债务收入安排的支出</t>
  </si>
  <si>
    <t xml:space="preserve">  补缴的土地价款</t>
  </si>
  <si>
    <t>三、节能环保支出</t>
  </si>
  <si>
    <t xml:space="preserve">  划拨土地收入</t>
  </si>
  <si>
    <t xml:space="preserve">    可再生能源电价附加收入安排的支出</t>
  </si>
  <si>
    <t xml:space="preserve">  缴纳新增建设用地土地有偿使用费</t>
  </si>
  <si>
    <t xml:space="preserve">    废弃电器电子产品处理基金支出</t>
  </si>
  <si>
    <t xml:space="preserve">  其他土地出让收入</t>
  </si>
  <si>
    <t>四、城乡社区支出</t>
  </si>
  <si>
    <t>八、大中型水库库区基金收入</t>
  </si>
  <si>
    <t xml:space="preserve">    国有土地使用权出让收入安排的支出</t>
  </si>
  <si>
    <t>九、彩票公益金收入</t>
  </si>
  <si>
    <t xml:space="preserve">    国有土地收益基金安排的支出</t>
  </si>
  <si>
    <t xml:space="preserve">  福利彩票公益金收入</t>
  </si>
  <si>
    <t xml:space="preserve">    农业土地开发资金安排的支出</t>
  </si>
  <si>
    <t xml:space="preserve">  体育彩票公益金收入</t>
  </si>
  <si>
    <t xml:space="preserve">    城市基础设施配套费安排的支出</t>
  </si>
  <si>
    <t>十、城市基础设施配套费收入</t>
  </si>
  <si>
    <t xml:space="preserve">    污水处理费安排的支出</t>
  </si>
  <si>
    <t>十一、小型水库移民扶助基金收入</t>
  </si>
  <si>
    <t xml:space="preserve">    土地储备专项债券收入安排的支出</t>
  </si>
  <si>
    <t>十二、国家重大水利工程建设基金收入</t>
  </si>
  <si>
    <t xml:space="preserve">    棚户区改造专项债券收入安排的支出</t>
  </si>
  <si>
    <t>十三、车辆通行费</t>
  </si>
  <si>
    <t xml:space="preserve">    城市基础设施配套费对应专项债务收入安排的支出</t>
  </si>
  <si>
    <t>十四、污水处理费收入</t>
  </si>
  <si>
    <t xml:space="preserve">    污水处理费对应专项债务收入安排的支出</t>
  </si>
  <si>
    <t>十五、彩票发行机构和彩票销售机构的业务费用</t>
  </si>
  <si>
    <t xml:space="preserve">    国有土地使用权出让收入对应专项债务收入安排的支出</t>
  </si>
  <si>
    <t xml:space="preserve">  福利彩票销售机构的业务费用</t>
  </si>
  <si>
    <t>五、农林水支出</t>
  </si>
  <si>
    <t xml:space="preserve">  体育彩票销售机构的业务费用</t>
  </si>
  <si>
    <t xml:space="preserve">    大中型水库库区基金安排的支出</t>
  </si>
  <si>
    <t xml:space="preserve">  彩票兑奖周转金</t>
  </si>
  <si>
    <t xml:space="preserve">    三峡水库库区基金支出</t>
  </si>
  <si>
    <t xml:space="preserve">  彩票发行销售风险基金</t>
  </si>
  <si>
    <t xml:space="preserve">    国家重大水利工程建设基金安排的支出</t>
  </si>
  <si>
    <t xml:space="preserve">  彩票市场调控资金收入</t>
  </si>
  <si>
    <t xml:space="preserve">    大中型水库库区基金对应专项债务收入安排的支出</t>
  </si>
  <si>
    <t>十六、其他政府性基金收入</t>
  </si>
  <si>
    <t xml:space="preserve">    国家重大水利工程建设基金对应专项债务收入安排的支出</t>
  </si>
  <si>
    <t>十七、专项债券对应项目专项收入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</si>
  <si>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</si>
  <si>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</si>
  <si>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</si>
  <si>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</si>
  <si>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</si>
  <si>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</si>
  <si>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</si>
  <si>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</si>
  <si>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</si>
  <si>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</si>
  <si>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</si>
  <si>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</si>
  <si>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</si>
  <si>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</si>
  <si>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</si>
  <si>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</si>
  <si>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</si>
  <si>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</si>
  <si>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</si>
  <si>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十一、抗疫特别国债安排的支出</t>
  </si>
  <si>
    <t>收 入 合 计</t>
  </si>
  <si>
    <t>支 出 合 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</si>
  <si>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</si>
  <si>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</si>
  <si>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</si>
  <si>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</si>
  <si>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</si>
  <si>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</si>
  <si>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</si>
  <si>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</si>
  <si>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</si>
  <si>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</si>
  <si>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</si>
  <si>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</si>
  <si>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</si>
  <si>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</si>
  <si>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</si>
  <si>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</si>
  <si>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</si>
  <si>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 入 总 计</t>
  </si>
  <si>
    <t>支 出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</si>
</sst>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.00_);[Red]\(0.00\)"/>
    <numFmt numFmtId="179" formatCode="#,##0_);[Red]\(#,##0\)"/>
  </numFmts>
  <fonts count="37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Helv"/>
      <charset val="0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0" borderId="16">
      <alignment horizontal="right"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121" applyFont="1" applyFill="1" applyAlignment="1">
      <alignment horizontal="center" vertical="center"/>
    </xf>
    <xf numFmtId="0" fontId="3" fillId="0" borderId="0" xfId="121" applyFont="1" applyFill="1" applyAlignment="1">
      <alignment vertical="center"/>
    </xf>
    <xf numFmtId="176" fontId="3" fillId="0" borderId="0" xfId="121" applyNumberFormat="1" applyFont="1" applyFill="1" applyAlignment="1">
      <alignment vertical="center"/>
    </xf>
    <xf numFmtId="176" fontId="4" fillId="0" borderId="1" xfId="121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5" fillId="0" borderId="2" xfId="121" applyFont="1" applyFill="1" applyBorder="1" applyAlignment="1">
      <alignment horizontal="center" vertical="center"/>
    </xf>
    <xf numFmtId="0" fontId="5" fillId="0" borderId="3" xfId="121" applyFont="1" applyFill="1" applyBorder="1" applyAlignment="1">
      <alignment horizontal="center" vertical="center"/>
    </xf>
    <xf numFmtId="0" fontId="5" fillId="0" borderId="4" xfId="121" applyFont="1" applyFill="1" applyBorder="1" applyAlignment="1">
      <alignment horizontal="center" vertical="center"/>
    </xf>
    <xf numFmtId="0" fontId="5" fillId="0" borderId="5" xfId="121" applyFont="1" applyFill="1" applyBorder="1" applyAlignment="1">
      <alignment horizontal="center" vertical="center"/>
    </xf>
    <xf numFmtId="0" fontId="6" fillId="0" borderId="5" xfId="121" applyFont="1" applyFill="1" applyBorder="1" applyAlignment="1">
      <alignment horizontal="center" vertical="center"/>
    </xf>
    <xf numFmtId="176" fontId="7" fillId="0" borderId="5" xfId="121" applyNumberFormat="1" applyFont="1" applyFill="1" applyBorder="1" applyAlignment="1">
      <alignment horizontal="center" vertical="center" wrapText="1"/>
    </xf>
    <xf numFmtId="176" fontId="6" fillId="0" borderId="5" xfId="121" applyNumberFormat="1" applyFont="1" applyFill="1" applyBorder="1" applyAlignment="1">
      <alignment horizontal="center" vertical="center" wrapText="1"/>
    </xf>
    <xf numFmtId="176" fontId="7" fillId="0" borderId="5" xfId="121" applyNumberFormat="1" applyFont="1" applyFill="1" applyBorder="1" applyAlignment="1">
      <alignment horizontal="center" vertical="center"/>
    </xf>
    <xf numFmtId="1" fontId="6" fillId="0" borderId="5" xfId="165" applyNumberFormat="1" applyFont="1" applyFill="1" applyBorder="1" applyAlignment="1">
      <alignment horizontal="center" vertical="center" wrapText="1"/>
    </xf>
    <xf numFmtId="3" fontId="8" fillId="0" borderId="5" xfId="92" applyNumberFormat="1" applyFont="1" applyFill="1" applyBorder="1" applyAlignment="1" applyProtection="1">
      <alignment vertical="center" shrinkToFit="1"/>
    </xf>
    <xf numFmtId="177" fontId="8" fillId="0" borderId="5" xfId="92" applyNumberFormat="1" applyFont="1" applyFill="1" applyBorder="1" applyAlignment="1">
      <alignment horizontal="right" vertical="center"/>
    </xf>
    <xf numFmtId="177" fontId="6" fillId="0" borderId="5" xfId="181" applyNumberFormat="1" applyFont="1" applyFill="1" applyBorder="1" applyAlignment="1">
      <alignment vertical="center"/>
    </xf>
    <xf numFmtId="177" fontId="6" fillId="0" borderId="5" xfId="158" applyNumberFormat="1" applyFont="1" applyFill="1" applyBorder="1" applyAlignment="1" applyProtection="1">
      <alignment vertical="center" shrinkToFit="1"/>
    </xf>
    <xf numFmtId="177" fontId="6" fillId="0" borderId="5" xfId="158" applyNumberFormat="1" applyFont="1" applyFill="1" applyBorder="1" applyAlignment="1">
      <alignment vertical="center"/>
    </xf>
    <xf numFmtId="177" fontId="6" fillId="0" borderId="5" xfId="158" applyNumberFormat="1" applyFont="1" applyFill="1" applyBorder="1" applyAlignment="1" applyProtection="1">
      <alignment horizontal="left" vertical="center" shrinkToFit="1"/>
    </xf>
    <xf numFmtId="177" fontId="6" fillId="0" borderId="5" xfId="89" applyNumberFormat="1" applyFont="1" applyFill="1" applyBorder="1" applyAlignment="1">
      <alignment vertical="center"/>
    </xf>
    <xf numFmtId="0" fontId="8" fillId="0" borderId="5" xfId="92" applyFont="1" applyFill="1" applyBorder="1" applyAlignment="1">
      <alignment vertical="center" shrinkToFit="1"/>
    </xf>
    <xf numFmtId="177" fontId="6" fillId="0" borderId="5" xfId="158" applyNumberFormat="1" applyFont="1" applyFill="1" applyBorder="1" applyAlignment="1">
      <alignment horizontal="left" vertical="center" shrinkToFit="1"/>
    </xf>
    <xf numFmtId="177" fontId="3" fillId="0" borderId="5" xfId="158" applyNumberFormat="1" applyFont="1" applyFill="1" applyBorder="1" applyAlignment="1">
      <alignment vertical="center"/>
    </xf>
    <xf numFmtId="177" fontId="0" fillId="0" borderId="5" xfId="0" applyNumberFormat="1" applyFill="1" applyBorder="1" applyAlignment="1">
      <alignment vertical="center"/>
    </xf>
    <xf numFmtId="3" fontId="6" fillId="0" borderId="5" xfId="157" applyNumberFormat="1" applyFont="1" applyFill="1" applyBorder="1" applyAlignment="1" applyProtection="1">
      <alignment vertical="center" shrinkToFit="1"/>
    </xf>
    <xf numFmtId="177" fontId="6" fillId="0" borderId="5" xfId="157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77" fontId="9" fillId="0" borderId="5" xfId="158" applyNumberFormat="1" applyFont="1" applyFill="1" applyBorder="1" applyAlignment="1">
      <alignment horizontal="left" vertical="center" shrinkToFit="1"/>
    </xf>
    <xf numFmtId="177" fontId="0" fillId="0" borderId="5" xfId="0" applyNumberFormat="1" applyFill="1" applyBorder="1" applyAlignment="1">
      <alignment vertical="center" shrinkToFit="1"/>
    </xf>
    <xf numFmtId="0" fontId="5" fillId="0" borderId="5" xfId="159" applyFont="1" applyFill="1" applyBorder="1" applyAlignment="1">
      <alignment horizontal="center" vertical="center" shrinkToFit="1"/>
    </xf>
    <xf numFmtId="177" fontId="5" fillId="0" borderId="5" xfId="166" applyNumberFormat="1" applyFont="1" applyFill="1" applyBorder="1" applyAlignment="1">
      <alignment vertical="center"/>
    </xf>
    <xf numFmtId="177" fontId="5" fillId="0" borderId="5" xfId="160" applyNumberFormat="1" applyFont="1" applyFill="1" applyBorder="1" applyAlignment="1">
      <alignment horizontal="center" vertical="center"/>
    </xf>
    <xf numFmtId="177" fontId="5" fillId="0" borderId="5" xfId="160" applyNumberFormat="1" applyFont="1" applyFill="1" applyBorder="1" applyAlignment="1">
      <alignment vertical="center"/>
    </xf>
    <xf numFmtId="0" fontId="5" fillId="0" borderId="5" xfId="159" applyFont="1" applyFill="1" applyBorder="1" applyAlignment="1">
      <alignment horizontal="distributed" vertical="center" shrinkToFit="1"/>
    </xf>
    <xf numFmtId="177" fontId="6" fillId="0" borderId="5" xfId="166" applyNumberFormat="1" applyFont="1" applyFill="1" applyBorder="1" applyAlignment="1">
      <alignment vertical="center"/>
    </xf>
    <xf numFmtId="177" fontId="5" fillId="0" borderId="5" xfId="160" applyNumberFormat="1" applyFont="1" applyFill="1" applyBorder="1" applyAlignment="1">
      <alignment horizontal="distributed" vertical="center"/>
    </xf>
    <xf numFmtId="177" fontId="6" fillId="0" borderId="5" xfId="160" applyNumberFormat="1" applyFont="1" applyFill="1" applyBorder="1" applyAlignment="1">
      <alignment vertical="center"/>
    </xf>
    <xf numFmtId="0" fontId="5" fillId="0" borderId="5" xfId="159" applyFont="1" applyFill="1" applyBorder="1" applyAlignment="1">
      <alignment vertical="center" shrinkToFit="1"/>
    </xf>
    <xf numFmtId="177" fontId="10" fillId="0" borderId="5" xfId="93" applyNumberFormat="1" applyFont="1" applyFill="1" applyBorder="1" applyAlignment="1">
      <alignment horizontal="right" vertical="center"/>
    </xf>
    <xf numFmtId="0" fontId="6" fillId="0" borderId="5" xfId="159" applyFont="1" applyFill="1" applyBorder="1" applyAlignment="1">
      <alignment vertical="center" shrinkToFit="1"/>
    </xf>
    <xf numFmtId="177" fontId="8" fillId="0" borderId="5" xfId="93" applyNumberFormat="1" applyFont="1" applyFill="1" applyBorder="1" applyAlignment="1">
      <alignment horizontal="right" vertical="center"/>
    </xf>
    <xf numFmtId="177" fontId="6" fillId="0" borderId="5" xfId="181" applyNumberFormat="1" applyFont="1" applyFill="1" applyBorder="1" applyAlignment="1">
      <alignment horizontal="right" vertical="center"/>
    </xf>
    <xf numFmtId="177" fontId="3" fillId="0" borderId="5" xfId="160" applyNumberFormat="1" applyFont="1" applyFill="1" applyBorder="1" applyAlignment="1">
      <alignment vertical="center"/>
    </xf>
    <xf numFmtId="177" fontId="6" fillId="0" borderId="5" xfId="160" applyNumberFormat="1" applyFont="1" applyFill="1" applyBorder="1" applyAlignment="1" applyProtection="1">
      <alignment vertical="center"/>
      <protection locked="0"/>
    </xf>
    <xf numFmtId="1" fontId="6" fillId="0" borderId="5" xfId="159" applyNumberFormat="1" applyFont="1" applyFill="1" applyBorder="1" applyAlignment="1" applyProtection="1">
      <alignment vertical="center" shrinkToFit="1"/>
      <protection locked="0"/>
    </xf>
    <xf numFmtId="177" fontId="3" fillId="0" borderId="5" xfId="159" applyNumberFormat="1" applyFont="1" applyFill="1" applyBorder="1" applyAlignment="1">
      <alignment vertical="center"/>
    </xf>
    <xf numFmtId="0" fontId="5" fillId="0" borderId="5" xfId="159" applyFont="1" applyFill="1" applyBorder="1" applyAlignment="1">
      <alignment horizontal="center" vertical="center"/>
    </xf>
    <xf numFmtId="177" fontId="5" fillId="0" borderId="5" xfId="159" applyNumberFormat="1" applyFont="1" applyFill="1" applyBorder="1" applyAlignment="1">
      <alignment vertical="center"/>
    </xf>
    <xf numFmtId="176" fontId="0" fillId="0" borderId="0" xfId="0" applyNumberFormat="1"/>
    <xf numFmtId="0" fontId="6" fillId="0" borderId="0" xfId="121" applyFont="1" applyFill="1" applyAlignment="1">
      <alignment vertical="center"/>
    </xf>
    <xf numFmtId="176" fontId="6" fillId="0" borderId="0" xfId="121" applyNumberFormat="1" applyFont="1" applyFill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6" fillId="0" borderId="5" xfId="163" applyFont="1" applyFill="1" applyBorder="1" applyAlignment="1">
      <alignment horizontal="center" vertical="center"/>
    </xf>
    <xf numFmtId="178" fontId="5" fillId="0" borderId="5" xfId="162" applyNumberFormat="1" applyFont="1" applyFill="1" applyBorder="1" applyAlignment="1">
      <alignment horizontal="left" vertical="center"/>
    </xf>
    <xf numFmtId="179" fontId="5" fillId="0" borderId="5" xfId="94" applyNumberFormat="1" applyFont="1" applyFill="1" applyBorder="1" applyAlignment="1">
      <alignment vertical="center"/>
    </xf>
    <xf numFmtId="178" fontId="5" fillId="0" borderId="5" xfId="162" applyNumberFormat="1" applyFont="1" applyFill="1" applyBorder="1" applyAlignment="1">
      <alignment horizontal="left" vertical="center" wrapText="1"/>
    </xf>
    <xf numFmtId="0" fontId="6" fillId="0" borderId="5" xfId="156" applyFont="1" applyFill="1" applyBorder="1" applyAlignment="1">
      <alignment vertical="center"/>
    </xf>
    <xf numFmtId="177" fontId="6" fillId="0" borderId="5" xfId="156" applyNumberFormat="1" applyFont="1" applyFill="1" applyBorder="1" applyAlignment="1">
      <alignment vertical="center"/>
    </xf>
    <xf numFmtId="178" fontId="6" fillId="0" borderId="5" xfId="162" applyNumberFormat="1" applyFont="1" applyFill="1" applyBorder="1" applyAlignment="1" applyProtection="1">
      <alignment horizontal="left" vertical="center" wrapText="1"/>
    </xf>
    <xf numFmtId="179" fontId="6" fillId="0" borderId="5" xfId="161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9" fontId="7" fillId="0" borderId="5" xfId="0" applyNumberFormat="1" applyFont="1" applyFill="1" applyBorder="1" applyAlignment="1">
      <alignment vertical="center"/>
    </xf>
    <xf numFmtId="178" fontId="6" fillId="0" borderId="5" xfId="162" applyNumberFormat="1" applyFont="1" applyFill="1" applyBorder="1" applyAlignment="1">
      <alignment vertical="center" wrapText="1"/>
    </xf>
    <xf numFmtId="178" fontId="6" fillId="0" borderId="2" xfId="162" applyNumberFormat="1" applyFont="1" applyFill="1" applyBorder="1" applyAlignment="1">
      <alignment vertical="center" wrapText="1"/>
    </xf>
    <xf numFmtId="3" fontId="5" fillId="0" borderId="6" xfId="161" applyNumberFormat="1" applyFont="1" applyFill="1" applyBorder="1" applyAlignment="1">
      <alignment vertical="center"/>
    </xf>
    <xf numFmtId="177" fontId="5" fillId="0" borderId="5" xfId="161" applyNumberFormat="1" applyFont="1" applyFill="1" applyBorder="1" applyAlignment="1" applyProtection="1">
      <alignment horizontal="right" vertical="center"/>
    </xf>
    <xf numFmtId="179" fontId="11" fillId="0" borderId="5" xfId="0" applyNumberFormat="1" applyFont="1" applyBorder="1" applyAlignment="1">
      <alignment vertical="center" wrapText="1"/>
    </xf>
    <xf numFmtId="179" fontId="5" fillId="0" borderId="5" xfId="161" applyNumberFormat="1" applyFont="1" applyFill="1" applyBorder="1" applyAlignment="1">
      <alignment vertical="center"/>
    </xf>
    <xf numFmtId="1" fontId="6" fillId="0" borderId="5" xfId="94" applyNumberFormat="1" applyFont="1" applyFill="1" applyBorder="1" applyAlignment="1" applyProtection="1">
      <alignment horizontal="left" vertical="center"/>
      <protection locked="0"/>
    </xf>
    <xf numFmtId="179" fontId="7" fillId="0" borderId="5" xfId="0" applyNumberFormat="1" applyFont="1" applyBorder="1" applyAlignment="1">
      <alignment vertical="center" wrapText="1"/>
    </xf>
    <xf numFmtId="177" fontId="6" fillId="0" borderId="5" xfId="94" applyNumberFormat="1" applyFont="1" applyFill="1" applyBorder="1" applyAlignment="1">
      <alignment vertical="center"/>
    </xf>
    <xf numFmtId="179" fontId="7" fillId="0" borderId="5" xfId="0" applyNumberFormat="1" applyFont="1" applyBorder="1" applyAlignment="1">
      <alignment vertical="center"/>
    </xf>
    <xf numFmtId="0" fontId="6" fillId="0" borderId="5" xfId="161" applyNumberFormat="1" applyFont="1" applyFill="1" applyBorder="1" applyAlignment="1" applyProtection="1">
      <alignment horizontal="left" vertical="center"/>
    </xf>
    <xf numFmtId="0" fontId="6" fillId="0" borderId="5" xfId="161" applyNumberFormat="1" applyFont="1" applyFill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3" fontId="6" fillId="0" borderId="6" xfId="161" applyNumberFormat="1" applyFont="1" applyFill="1" applyBorder="1" applyAlignment="1">
      <alignment vertical="center"/>
    </xf>
    <xf numFmtId="177" fontId="6" fillId="0" borderId="5" xfId="161" applyNumberFormat="1" applyFont="1" applyFill="1" applyBorder="1" applyAlignment="1" applyProtection="1">
      <alignment horizontal="right" vertical="center"/>
    </xf>
    <xf numFmtId="177" fontId="6" fillId="0" borderId="5" xfId="164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5" fillId="0" borderId="5" xfId="121" applyNumberFormat="1" applyFont="1" applyFill="1" applyBorder="1" applyAlignment="1">
      <alignment horizontal="right" vertical="center"/>
    </xf>
    <xf numFmtId="179" fontId="5" fillId="0" borderId="5" xfId="121" applyNumberFormat="1" applyFont="1" applyFill="1" applyBorder="1" applyAlignment="1">
      <alignment horizontal="center" vertical="center" wrapText="1"/>
    </xf>
    <xf numFmtId="179" fontId="5" fillId="0" borderId="5" xfId="121" applyNumberFormat="1" applyFont="1" applyFill="1" applyBorder="1" applyAlignment="1">
      <alignment horizontal="right" vertical="center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My Style" xfId="49"/>
    <cellStyle name="百分比 2" xfId="50"/>
    <cellStyle name="百分比 2 10" xfId="51"/>
    <cellStyle name="百分比 2 2" xfId="52"/>
    <cellStyle name="百分比 2 3" xfId="53"/>
    <cellStyle name="百分比 2 4" xfId="54"/>
    <cellStyle name="百分比 2 5" xfId="55"/>
    <cellStyle name="百分比 2 6" xfId="56"/>
    <cellStyle name="百分比 2 7" xfId="57"/>
    <cellStyle name="百分比 2 8" xfId="58"/>
    <cellStyle name="百分比 2 9" xfId="59"/>
    <cellStyle name="差_2016年预算表格（公式）" xfId="60"/>
    <cellStyle name="差_2016年预算表格（公式） 2" xfId="61"/>
    <cellStyle name="差_2016年预算表格（公式） 3" xfId="62"/>
    <cellStyle name="差_2016年预算表格（公式） 4" xfId="63"/>
    <cellStyle name="差_2016年预算表格（公式） 5" xfId="64"/>
    <cellStyle name="差_2016年预算表格（公式） 6" xfId="65"/>
    <cellStyle name="差_2016年预算表格（公式） 7" xfId="66"/>
    <cellStyle name="差_Xl0000302" xfId="67"/>
    <cellStyle name="差_Xl0000302 2" xfId="68"/>
    <cellStyle name="差_Xl0000302 3" xfId="69"/>
    <cellStyle name="差_Xl0000302 4" xfId="70"/>
    <cellStyle name="差_Xl0000302 5" xfId="71"/>
    <cellStyle name="差_Xl0000302 6" xfId="72"/>
    <cellStyle name="差_Xl0000302 7" xfId="73"/>
    <cellStyle name="常规 10" xfId="74"/>
    <cellStyle name="常规 10 10" xfId="75"/>
    <cellStyle name="常规 10 11" xfId="76"/>
    <cellStyle name="常规 10 12" xfId="77"/>
    <cellStyle name="常规 10 2" xfId="78"/>
    <cellStyle name="常规 10 3" xfId="79"/>
    <cellStyle name="常规 10 4" xfId="80"/>
    <cellStyle name="常规 10 5" xfId="81"/>
    <cellStyle name="常规 10 6" xfId="82"/>
    <cellStyle name="常规 10 7" xfId="83"/>
    <cellStyle name="常规 10 8" xfId="84"/>
    <cellStyle name="常规 10 9" xfId="85"/>
    <cellStyle name="常规 11" xfId="86"/>
    <cellStyle name="常规 11 5" xfId="87"/>
    <cellStyle name="常规 12" xfId="88"/>
    <cellStyle name="常规 13" xfId="89"/>
    <cellStyle name="常规 14" xfId="90"/>
    <cellStyle name="常规 15" xfId="91"/>
    <cellStyle name="常规 16" xfId="92"/>
    <cellStyle name="常规 17" xfId="93"/>
    <cellStyle name="常规 2" xfId="94"/>
    <cellStyle name="常规 2 10" xfId="95"/>
    <cellStyle name="常规 2 11" xfId="96"/>
    <cellStyle name="常规 2 12" xfId="97"/>
    <cellStyle name="常规 2 142" xfId="98"/>
    <cellStyle name="常规 2 2" xfId="99"/>
    <cellStyle name="常规 2 2 10" xfId="100"/>
    <cellStyle name="常规 2 2 2" xfId="101"/>
    <cellStyle name="常规 2 2 3" xfId="102"/>
    <cellStyle name="常规 2 2 4" xfId="103"/>
    <cellStyle name="常规 2 2 5" xfId="104"/>
    <cellStyle name="常规 2 2 6" xfId="105"/>
    <cellStyle name="常规 2 2 7" xfId="106"/>
    <cellStyle name="常规 2 2 8" xfId="107"/>
    <cellStyle name="常规 2 2 9" xfId="108"/>
    <cellStyle name="常规 2 3" xfId="109"/>
    <cellStyle name="常规 2 3 2" xfId="110"/>
    <cellStyle name="常规 2 3 3" xfId="111"/>
    <cellStyle name="常规 2 3 4" xfId="112"/>
    <cellStyle name="常规 2 4" xfId="113"/>
    <cellStyle name="常规 2 5" xfId="114"/>
    <cellStyle name="常规 2 6" xfId="115"/>
    <cellStyle name="常规 2 7" xfId="116"/>
    <cellStyle name="常规 2 8" xfId="117"/>
    <cellStyle name="常规 2 9" xfId="118"/>
    <cellStyle name="常规 20" xfId="119"/>
    <cellStyle name="常规 23 2" xfId="120"/>
    <cellStyle name="常规 28" xfId="121"/>
    <cellStyle name="常规 28 2" xfId="122"/>
    <cellStyle name="常规 3" xfId="123"/>
    <cellStyle name="常规 3 10" xfId="124"/>
    <cellStyle name="常规 3 11" xfId="125"/>
    <cellStyle name="常规 3 12" xfId="126"/>
    <cellStyle name="常规 3 2" xfId="127"/>
    <cellStyle name="常规 3 2 10" xfId="128"/>
    <cellStyle name="常规 3 2 11" xfId="129"/>
    <cellStyle name="常规 3 2 12" xfId="130"/>
    <cellStyle name="常规 3 2 2" xfId="131"/>
    <cellStyle name="常规 3 2 3" xfId="132"/>
    <cellStyle name="常规 3 2 4" xfId="133"/>
    <cellStyle name="常规 3 2 5" xfId="134"/>
    <cellStyle name="常规 3 2 6" xfId="135"/>
    <cellStyle name="常规 3 2 7" xfId="136"/>
    <cellStyle name="常规 3 2 8" xfId="137"/>
    <cellStyle name="常规 3 2 9" xfId="138"/>
    <cellStyle name="常规 3 3" xfId="139"/>
    <cellStyle name="常规 3 4" xfId="140"/>
    <cellStyle name="常规 3 5" xfId="141"/>
    <cellStyle name="常规 3 6" xfId="142"/>
    <cellStyle name="常规 3 7" xfId="143"/>
    <cellStyle name="常规 3 8" xfId="144"/>
    <cellStyle name="常规 3 9" xfId="145"/>
    <cellStyle name="常规 4" xfId="146"/>
    <cellStyle name="常规 4 10" xfId="147"/>
    <cellStyle name="常规 4 2" xfId="148"/>
    <cellStyle name="常规 4 3" xfId="149"/>
    <cellStyle name="常规 4 4" xfId="150"/>
    <cellStyle name="常规 4 5" xfId="151"/>
    <cellStyle name="常规 4 6" xfId="152"/>
    <cellStyle name="常规 4 7" xfId="153"/>
    <cellStyle name="常规 4 8" xfId="154"/>
    <cellStyle name="常规 4 9" xfId="155"/>
    <cellStyle name="常规 5" xfId="156"/>
    <cellStyle name="常规 6" xfId="157"/>
    <cellStyle name="常规 7" xfId="158"/>
    <cellStyle name="常规 8" xfId="159"/>
    <cellStyle name="常规 9" xfId="160"/>
    <cellStyle name="常规_（人大常委会报告附件）2013年决算数据" xfId="161"/>
    <cellStyle name="常规_2014年公共财政支出预算表（到项级科目）" xfId="162"/>
    <cellStyle name="常规_20151211省级2016年预算表" xfId="163"/>
    <cellStyle name="常规_20170103省级2017年预算情况表" xfId="164"/>
    <cellStyle name="常规_Book1" xfId="165"/>
    <cellStyle name="常规_基金收入支出表" xfId="166"/>
    <cellStyle name="好_2016年预算表格（公式）" xfId="167"/>
    <cellStyle name="好_2016年预算表格（公式） 2" xfId="168"/>
    <cellStyle name="好_2016年预算表格（公式） 3" xfId="169"/>
    <cellStyle name="好_2016年预算表格（公式） 4" xfId="170"/>
    <cellStyle name="好_2016年预算表格（公式） 5" xfId="171"/>
    <cellStyle name="好_2016年预算表格（公式） 6" xfId="172"/>
    <cellStyle name="好_2016年预算表格（公式） 7" xfId="173"/>
    <cellStyle name="好_Xl0000302" xfId="174"/>
    <cellStyle name="好_Xl0000302 2" xfId="175"/>
    <cellStyle name="好_Xl0000302 3" xfId="176"/>
    <cellStyle name="好_Xl0000302 4" xfId="177"/>
    <cellStyle name="好_Xl0000302 5" xfId="178"/>
    <cellStyle name="好_Xl0000302 6" xfId="179"/>
    <cellStyle name="好_Xl0000302 7" xfId="180"/>
    <cellStyle name="千位分隔 4" xfId="181"/>
    <cellStyle name="千位分隔 4 2" xfId="182"/>
    <cellStyle name="样式 1" xfId="183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4037;&#20316;&#36164;&#26009;\2024&#24180;&#39044;&#31639;\2024&#24180;&#24687;&#21439;&#39044;&#31639;&#33609;&#266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687;&#21439;&#39044;&#31639;&#33609;&#266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全县收入"/>
      <sheetName val="23全县支出"/>
      <sheetName val="23息县基金收入"/>
      <sheetName val="23息县基金支出"/>
      <sheetName val="2023年息县国有资本经营收支表"/>
      <sheetName val="2023年一般债务余额表"/>
      <sheetName val="2023年专项债务余额表"/>
      <sheetName val="24年县级收入表"/>
      <sheetName val="24年县级支出表"/>
      <sheetName val="24年息县支出表（政府经济分类）"/>
      <sheetName val="2024年三公经费"/>
      <sheetName val="24本级基金预算收入"/>
      <sheetName val="24本级基金预算支出"/>
      <sheetName val="2024年息县国有资本经营收支预算表"/>
      <sheetName val="23年息县社会保险收支"/>
      <sheetName val="24年息县社保基金预算收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78423</v>
          </cell>
        </row>
        <row r="6">
          <cell r="C6">
            <v>32300</v>
          </cell>
        </row>
        <row r="7">
          <cell r="C7">
            <v>4400</v>
          </cell>
        </row>
        <row r="8">
          <cell r="C8">
            <v>730</v>
          </cell>
        </row>
        <row r="9">
          <cell r="C9">
            <v>7700</v>
          </cell>
        </row>
        <row r="10">
          <cell r="C10">
            <v>2513</v>
          </cell>
        </row>
        <row r="11">
          <cell r="C11">
            <v>2460</v>
          </cell>
        </row>
        <row r="12">
          <cell r="C12">
            <v>1660</v>
          </cell>
        </row>
        <row r="13">
          <cell r="C13">
            <v>6600</v>
          </cell>
        </row>
        <row r="14">
          <cell r="C14">
            <v>11100</v>
          </cell>
        </row>
        <row r="15">
          <cell r="C15">
            <v>1800</v>
          </cell>
        </row>
        <row r="16">
          <cell r="C16">
            <v>1000</v>
          </cell>
        </row>
        <row r="17">
          <cell r="C17">
            <v>6100</v>
          </cell>
        </row>
        <row r="18">
          <cell r="C18">
            <v>60</v>
          </cell>
        </row>
        <row r="21">
          <cell r="C21">
            <v>1500</v>
          </cell>
        </row>
        <row r="22">
          <cell r="C22">
            <v>3700</v>
          </cell>
        </row>
        <row r="23">
          <cell r="C23">
            <v>2800</v>
          </cell>
        </row>
        <row r="24">
          <cell r="C24">
            <v>710</v>
          </cell>
        </row>
        <row r="25">
          <cell r="C25">
            <v>24660</v>
          </cell>
        </row>
        <row r="27">
          <cell r="C27">
            <v>240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全县收入"/>
      <sheetName val="23全县支出"/>
      <sheetName val="23息县基金收入"/>
      <sheetName val="23息县基金支出"/>
      <sheetName val="2023年息县国有资本经营收支表"/>
      <sheetName val="2023年一般债务余额表"/>
      <sheetName val="2023年专项债务余额表"/>
      <sheetName val="24年县级收入表"/>
      <sheetName val="24年县级支出表"/>
      <sheetName val="24年息县支出表（政府经济分类）"/>
      <sheetName val="2024年三公经费"/>
      <sheetName val="24本级基金预算收入"/>
      <sheetName val="24本级基金预算支出"/>
      <sheetName val="2024年息县国有资本经营收支预算表"/>
      <sheetName val="23年息县社会保险收支"/>
      <sheetName val="24年息县社保基金预算收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53368</v>
          </cell>
        </row>
        <row r="7">
          <cell r="C7">
            <v>11652</v>
          </cell>
        </row>
        <row r="8">
          <cell r="C8">
            <v>103717</v>
          </cell>
        </row>
        <row r="9">
          <cell r="C9">
            <v>530</v>
          </cell>
        </row>
        <row r="10">
          <cell r="C10">
            <v>1847</v>
          </cell>
        </row>
        <row r="11">
          <cell r="C11">
            <v>111180</v>
          </cell>
        </row>
        <row r="12">
          <cell r="C12">
            <v>28617</v>
          </cell>
        </row>
        <row r="13">
          <cell r="C13">
            <v>2405</v>
          </cell>
        </row>
        <row r="14">
          <cell r="C14">
            <v>26814</v>
          </cell>
        </row>
        <row r="15">
          <cell r="C15">
            <v>106051</v>
          </cell>
        </row>
        <row r="16">
          <cell r="C16">
            <v>17534</v>
          </cell>
        </row>
        <row r="17">
          <cell r="C17">
            <v>317</v>
          </cell>
        </row>
        <row r="18">
          <cell r="C18">
            <v>1093</v>
          </cell>
        </row>
        <row r="20">
          <cell r="C20">
            <v>6419</v>
          </cell>
        </row>
        <row r="21">
          <cell r="C21">
            <v>32983</v>
          </cell>
        </row>
        <row r="22">
          <cell r="C22">
            <v>1274</v>
          </cell>
        </row>
        <row r="23">
          <cell r="C23">
            <v>1583</v>
          </cell>
        </row>
        <row r="24">
          <cell r="C24">
            <v>7000</v>
          </cell>
        </row>
        <row r="25">
          <cell r="C25">
            <v>3651</v>
          </cell>
        </row>
        <row r="26">
          <cell r="C26">
            <v>1035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zoomScale="85" zoomScaleNormal="85" zoomScaleSheetLayoutView="60" topLeftCell="A17" workbookViewId="0">
      <selection activeCell="J31" sqref="J31"/>
    </sheetView>
  </sheetViews>
  <sheetFormatPr defaultColWidth="9" defaultRowHeight="13.5" outlineLevelCol="7"/>
  <cols>
    <col min="1" max="1" width="30.75" customWidth="1"/>
    <col min="2" max="4" width="11.375" style="52" customWidth="1"/>
    <col min="5" max="5" width="26.325" customWidth="1"/>
    <col min="6" max="8" width="11.375" customWidth="1"/>
  </cols>
  <sheetData>
    <row r="1" spans="1:1">
      <c r="A1" s="2" t="s">
        <v>0</v>
      </c>
    </row>
    <row r="2" ht="1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1" spans="1:8">
      <c r="A3" s="53"/>
      <c r="B3" s="54"/>
      <c r="C3" s="54"/>
      <c r="D3" s="54"/>
      <c r="E3" s="53"/>
      <c r="F3" s="54"/>
      <c r="G3" s="6" t="s">
        <v>2</v>
      </c>
      <c r="H3" s="55"/>
    </row>
    <row r="4" ht="19.5" customHeight="1" spans="1:8">
      <c r="A4" s="8" t="s">
        <v>3</v>
      </c>
      <c r="B4" s="9"/>
      <c r="C4" s="9"/>
      <c r="D4" s="10"/>
      <c r="E4" s="8" t="s">
        <v>4</v>
      </c>
      <c r="F4" s="9"/>
      <c r="G4" s="9"/>
      <c r="H4" s="10"/>
    </row>
    <row r="5" ht="19.5" customHeight="1" spans="1:8">
      <c r="A5" s="56" t="s">
        <v>5</v>
      </c>
      <c r="B5" s="13" t="s">
        <v>6</v>
      </c>
      <c r="C5" s="14" t="s">
        <v>7</v>
      </c>
      <c r="D5" s="15" t="s">
        <v>8</v>
      </c>
      <c r="E5" s="16" t="s">
        <v>9</v>
      </c>
      <c r="F5" s="13" t="s">
        <v>6</v>
      </c>
      <c r="G5" s="14" t="s">
        <v>7</v>
      </c>
      <c r="H5" s="15" t="s">
        <v>8</v>
      </c>
    </row>
    <row r="6" ht="19.5" customHeight="1" spans="1:8">
      <c r="A6" s="57" t="s">
        <v>10</v>
      </c>
      <c r="B6" s="58">
        <f>SUM(B7+B25)</f>
        <v>112033</v>
      </c>
      <c r="C6" s="58"/>
      <c r="D6" s="58">
        <f>SUM(D7+D25)</f>
        <v>112033</v>
      </c>
      <c r="E6" s="59" t="s">
        <v>11</v>
      </c>
      <c r="F6" s="58">
        <f>SUM(F7:F33)</f>
        <v>519070</v>
      </c>
      <c r="G6" s="58">
        <f>SUM(G7:G33)</f>
        <v>41937</v>
      </c>
      <c r="H6" s="58">
        <f>SUM(H7:H33)</f>
        <v>561007</v>
      </c>
    </row>
    <row r="7" s="1" customFormat="1" ht="20.1" customHeight="1" spans="1:8">
      <c r="A7" s="60" t="s">
        <v>12</v>
      </c>
      <c r="B7" s="61">
        <f>'[3]24年县级收入表'!$C$5</f>
        <v>78423</v>
      </c>
      <c r="C7" s="61"/>
      <c r="D7" s="61">
        <f>B7+C7</f>
        <v>78423</v>
      </c>
      <c r="E7" s="62" t="s">
        <v>13</v>
      </c>
      <c r="F7" s="63">
        <f>'[4]24年县级支出表'!$C$5</f>
        <v>53368</v>
      </c>
      <c r="G7" s="64">
        <v>-17700</v>
      </c>
      <c r="H7" s="63">
        <f>F7+G7</f>
        <v>35668</v>
      </c>
    </row>
    <row r="8" s="1" customFormat="1" ht="20.1" customHeight="1" spans="1:8">
      <c r="A8" s="60" t="s">
        <v>14</v>
      </c>
      <c r="B8" s="61">
        <f>'[3]24年县级收入表'!$C$6</f>
        <v>32300</v>
      </c>
      <c r="C8" s="64"/>
      <c r="D8" s="61">
        <f t="shared" ref="D8:D33" si="0">B8+C8</f>
        <v>32300</v>
      </c>
      <c r="E8" s="62" t="s">
        <v>15</v>
      </c>
      <c r="F8" s="63"/>
      <c r="G8" s="64"/>
      <c r="H8" s="63">
        <f t="shared" ref="H8:H31" si="1">F8+G8</f>
        <v>0</v>
      </c>
    </row>
    <row r="9" s="1" customFormat="1" ht="20.1" customHeight="1" spans="1:8">
      <c r="A9" s="60" t="s">
        <v>16</v>
      </c>
      <c r="B9" s="61">
        <f>'[3]24年县级收入表'!$C$7</f>
        <v>4400</v>
      </c>
      <c r="C9" s="64"/>
      <c r="D9" s="61">
        <f t="shared" si="0"/>
        <v>4400</v>
      </c>
      <c r="E9" s="62" t="s">
        <v>17</v>
      </c>
      <c r="F9" s="63"/>
      <c r="G9" s="64">
        <v>64</v>
      </c>
      <c r="H9" s="63">
        <f t="shared" si="1"/>
        <v>64</v>
      </c>
    </row>
    <row r="10" s="1" customFormat="1" ht="20.1" customHeight="1" spans="1:8">
      <c r="A10" s="60" t="s">
        <v>18</v>
      </c>
      <c r="B10" s="65"/>
      <c r="C10" s="66"/>
      <c r="D10" s="61"/>
      <c r="E10" s="62" t="s">
        <v>19</v>
      </c>
      <c r="F10" s="63">
        <f>'[4]24年县级支出表'!$C$7</f>
        <v>11652</v>
      </c>
      <c r="G10" s="64">
        <v>2100</v>
      </c>
      <c r="H10" s="63">
        <f t="shared" si="1"/>
        <v>13752</v>
      </c>
    </row>
    <row r="11" s="1" customFormat="1" ht="20.1" customHeight="1" spans="1:8">
      <c r="A11" s="60" t="s">
        <v>20</v>
      </c>
      <c r="B11" s="61">
        <f>'[3]24年县级收入表'!$C$8</f>
        <v>730</v>
      </c>
      <c r="C11" s="64"/>
      <c r="D11" s="61">
        <f t="shared" si="0"/>
        <v>730</v>
      </c>
      <c r="E11" s="62" t="s">
        <v>21</v>
      </c>
      <c r="F11" s="63">
        <f>'[4]24年县级支出表'!$C$8</f>
        <v>103717</v>
      </c>
      <c r="G11" s="64">
        <v>7100</v>
      </c>
      <c r="H11" s="63">
        <f t="shared" si="1"/>
        <v>110817</v>
      </c>
    </row>
    <row r="12" s="1" customFormat="1" ht="20.1" customHeight="1" spans="1:8">
      <c r="A12" s="60" t="s">
        <v>22</v>
      </c>
      <c r="B12" s="67">
        <f>'[3]24年县级收入表'!$C$9</f>
        <v>7700</v>
      </c>
      <c r="C12" s="64"/>
      <c r="D12" s="61">
        <f t="shared" si="0"/>
        <v>7700</v>
      </c>
      <c r="E12" s="62" t="s">
        <v>23</v>
      </c>
      <c r="F12" s="63">
        <f>'[4]24年县级支出表'!$C$9</f>
        <v>530</v>
      </c>
      <c r="G12" s="64">
        <v>14000</v>
      </c>
      <c r="H12" s="63">
        <f t="shared" si="1"/>
        <v>14530</v>
      </c>
    </row>
    <row r="13" s="1" customFormat="1" ht="20.1" customHeight="1" spans="1:8">
      <c r="A13" s="60" t="s">
        <v>24</v>
      </c>
      <c r="B13" s="61"/>
      <c r="C13" s="64"/>
      <c r="D13" s="61"/>
      <c r="E13" s="62" t="s">
        <v>25</v>
      </c>
      <c r="F13" s="63">
        <f>'[4]24年县级支出表'!$C$10</f>
        <v>1847</v>
      </c>
      <c r="G13" s="64">
        <v>100</v>
      </c>
      <c r="H13" s="63">
        <f t="shared" si="1"/>
        <v>1947</v>
      </c>
    </row>
    <row r="14" s="1" customFormat="1" ht="20.1" customHeight="1" spans="1:8">
      <c r="A14" s="60" t="s">
        <v>26</v>
      </c>
      <c r="B14" s="61">
        <f>'[3]24年县级收入表'!$C$10</f>
        <v>2513</v>
      </c>
      <c r="C14" s="64"/>
      <c r="D14" s="61">
        <f t="shared" si="0"/>
        <v>2513</v>
      </c>
      <c r="E14" s="62" t="s">
        <v>27</v>
      </c>
      <c r="F14" s="68">
        <f>'[4]24年县级支出表'!$C$11</f>
        <v>111180</v>
      </c>
      <c r="G14" s="64">
        <v>-12500</v>
      </c>
      <c r="H14" s="63">
        <f t="shared" si="1"/>
        <v>98680</v>
      </c>
    </row>
    <row r="15" s="1" customFormat="1" ht="20.1" customHeight="1" spans="1:8">
      <c r="A15" s="60" t="s">
        <v>28</v>
      </c>
      <c r="B15" s="61">
        <f>'[3]24年县级收入表'!$C$11</f>
        <v>2460</v>
      </c>
      <c r="C15" s="64"/>
      <c r="D15" s="61">
        <f t="shared" si="0"/>
        <v>2460</v>
      </c>
      <c r="E15" s="62" t="s">
        <v>29</v>
      </c>
      <c r="F15" s="68">
        <f>'[4]24年县级支出表'!$C$12</f>
        <v>28617</v>
      </c>
      <c r="G15" s="64">
        <v>-5500</v>
      </c>
      <c r="H15" s="63">
        <f t="shared" si="1"/>
        <v>23117</v>
      </c>
    </row>
    <row r="16" s="1" customFormat="1" ht="20.1" customHeight="1" spans="1:8">
      <c r="A16" s="60" t="s">
        <v>30</v>
      </c>
      <c r="B16" s="61">
        <f>'[3]24年县级收入表'!$C$12</f>
        <v>1660</v>
      </c>
      <c r="C16" s="64"/>
      <c r="D16" s="61">
        <f t="shared" si="0"/>
        <v>1660</v>
      </c>
      <c r="E16" s="62" t="s">
        <v>31</v>
      </c>
      <c r="F16" s="63">
        <f>'[4]24年县级支出表'!$C$13</f>
        <v>2405</v>
      </c>
      <c r="G16" s="64">
        <v>2900</v>
      </c>
      <c r="H16" s="63">
        <f t="shared" si="1"/>
        <v>5305</v>
      </c>
    </row>
    <row r="17" s="1" customFormat="1" ht="20.1" customHeight="1" spans="1:8">
      <c r="A17" s="60" t="s">
        <v>32</v>
      </c>
      <c r="B17" s="61">
        <f>'[3]24年县级收入表'!$C$13</f>
        <v>6600</v>
      </c>
      <c r="C17" s="64"/>
      <c r="D17" s="61">
        <f t="shared" si="0"/>
        <v>6600</v>
      </c>
      <c r="E17" s="62" t="s">
        <v>33</v>
      </c>
      <c r="F17" s="63">
        <f>'[4]24年县级支出表'!$C$14</f>
        <v>26814</v>
      </c>
      <c r="G17" s="64">
        <v>6300</v>
      </c>
      <c r="H17" s="63">
        <f t="shared" si="1"/>
        <v>33114</v>
      </c>
    </row>
    <row r="18" s="1" customFormat="1" ht="20.1" customHeight="1" spans="1:8">
      <c r="A18" s="60" t="s">
        <v>34</v>
      </c>
      <c r="B18" s="61">
        <f>'[3]24年县级收入表'!$C$14</f>
        <v>11100</v>
      </c>
      <c r="C18" s="64"/>
      <c r="D18" s="61">
        <f t="shared" si="0"/>
        <v>11100</v>
      </c>
      <c r="E18" s="62" t="s">
        <v>35</v>
      </c>
      <c r="F18" s="63">
        <f>'[4]24年县级支出表'!$C$15</f>
        <v>106051</v>
      </c>
      <c r="G18" s="64">
        <v>10200</v>
      </c>
      <c r="H18" s="63">
        <f t="shared" si="1"/>
        <v>116251</v>
      </c>
    </row>
    <row r="19" s="1" customFormat="1" ht="20.1" customHeight="1" spans="1:8">
      <c r="A19" s="60" t="s">
        <v>36</v>
      </c>
      <c r="B19" s="61">
        <f>'[3]24年县级收入表'!$C$15</f>
        <v>1800</v>
      </c>
      <c r="C19" s="64"/>
      <c r="D19" s="61">
        <f t="shared" si="0"/>
        <v>1800</v>
      </c>
      <c r="E19" s="62" t="s">
        <v>37</v>
      </c>
      <c r="F19" s="63">
        <f>'[4]24年县级支出表'!$C$16</f>
        <v>17534</v>
      </c>
      <c r="G19" s="64">
        <v>800</v>
      </c>
      <c r="H19" s="63">
        <f t="shared" si="1"/>
        <v>18334</v>
      </c>
    </row>
    <row r="20" s="1" customFormat="1" ht="20.1" customHeight="1" spans="1:8">
      <c r="A20" s="60" t="s">
        <v>38</v>
      </c>
      <c r="B20" s="61">
        <f>'[3]24年县级收入表'!$C$16</f>
        <v>1000</v>
      </c>
      <c r="C20" s="64"/>
      <c r="D20" s="61">
        <f t="shared" si="0"/>
        <v>1000</v>
      </c>
      <c r="E20" s="62" t="s">
        <v>39</v>
      </c>
      <c r="F20" s="63">
        <f>'[4]24年县级支出表'!$C$17</f>
        <v>317</v>
      </c>
      <c r="G20" s="64">
        <v>5900</v>
      </c>
      <c r="H20" s="63">
        <f t="shared" si="1"/>
        <v>6217</v>
      </c>
    </row>
    <row r="21" s="1" customFormat="1" ht="20.1" customHeight="1" spans="1:8">
      <c r="A21" s="60" t="s">
        <v>40</v>
      </c>
      <c r="B21" s="61">
        <f>'[3]24年县级收入表'!$C$17</f>
        <v>6100</v>
      </c>
      <c r="C21" s="64"/>
      <c r="D21" s="61">
        <f t="shared" si="0"/>
        <v>6100</v>
      </c>
      <c r="E21" s="62" t="s">
        <v>41</v>
      </c>
      <c r="F21" s="63">
        <f>'[4]24年县级支出表'!$C$18</f>
        <v>1093</v>
      </c>
      <c r="G21" s="64">
        <v>-260</v>
      </c>
      <c r="H21" s="63">
        <f t="shared" si="1"/>
        <v>833</v>
      </c>
    </row>
    <row r="22" s="1" customFormat="1" ht="20.1" customHeight="1" spans="1:8">
      <c r="A22" s="60" t="s">
        <v>42</v>
      </c>
      <c r="B22" s="65"/>
      <c r="C22" s="64"/>
      <c r="D22" s="61"/>
      <c r="E22" s="62" t="s">
        <v>43</v>
      </c>
      <c r="F22" s="63"/>
      <c r="G22" s="64">
        <v>33</v>
      </c>
      <c r="H22" s="63">
        <f t="shared" si="1"/>
        <v>33</v>
      </c>
    </row>
    <row r="23" s="1" customFormat="1" ht="20.1" customHeight="1" spans="1:8">
      <c r="A23" s="60" t="s">
        <v>44</v>
      </c>
      <c r="B23" s="61">
        <f>'[3]24年县级收入表'!$C$18</f>
        <v>60</v>
      </c>
      <c r="C23" s="64"/>
      <c r="D23" s="61">
        <f t="shared" si="0"/>
        <v>60</v>
      </c>
      <c r="E23" s="62" t="s">
        <v>45</v>
      </c>
      <c r="F23" s="63"/>
      <c r="G23" s="64"/>
      <c r="H23" s="63">
        <f t="shared" si="1"/>
        <v>0</v>
      </c>
    </row>
    <row r="24" s="1" customFormat="1" ht="20.1" customHeight="1" spans="1:8">
      <c r="A24" s="60" t="s">
        <v>46</v>
      </c>
      <c r="B24" s="61"/>
      <c r="C24" s="64"/>
      <c r="D24" s="61"/>
      <c r="E24" s="62" t="s">
        <v>47</v>
      </c>
      <c r="F24" s="63">
        <f>'[4]24年县级支出表'!$C$20</f>
        <v>6419</v>
      </c>
      <c r="G24" s="64">
        <v>-700</v>
      </c>
      <c r="H24" s="63">
        <f t="shared" si="1"/>
        <v>5719</v>
      </c>
    </row>
    <row r="25" s="1" customFormat="1" ht="20.1" customHeight="1" spans="1:8">
      <c r="A25" s="60" t="s">
        <v>48</v>
      </c>
      <c r="B25" s="61">
        <f>SUM(B26:B33)</f>
        <v>33610</v>
      </c>
      <c r="C25" s="61"/>
      <c r="D25" s="61">
        <f t="shared" si="0"/>
        <v>33610</v>
      </c>
      <c r="E25" s="62" t="s">
        <v>49</v>
      </c>
      <c r="F25" s="63">
        <f>'[4]24年县级支出表'!$C$21</f>
        <v>32983</v>
      </c>
      <c r="G25" s="68">
        <v>26600</v>
      </c>
      <c r="H25" s="63">
        <f t="shared" si="1"/>
        <v>59583</v>
      </c>
    </row>
    <row r="26" s="1" customFormat="1" ht="20.1" customHeight="1" spans="1:8">
      <c r="A26" s="60" t="s">
        <v>50</v>
      </c>
      <c r="B26" s="61">
        <f>'[3]24年县级收入表'!$C$21</f>
        <v>1500</v>
      </c>
      <c r="C26" s="64"/>
      <c r="D26" s="61">
        <f t="shared" si="0"/>
        <v>1500</v>
      </c>
      <c r="E26" s="69" t="s">
        <v>51</v>
      </c>
      <c r="F26" s="63">
        <f>'[4]24年县级支出表'!$C$22</f>
        <v>1274</v>
      </c>
      <c r="G26" s="68">
        <v>1200</v>
      </c>
      <c r="H26" s="63">
        <f t="shared" si="1"/>
        <v>2474</v>
      </c>
    </row>
    <row r="27" s="1" customFormat="1" ht="20.1" customHeight="1" spans="1:8">
      <c r="A27" s="60" t="s">
        <v>52</v>
      </c>
      <c r="B27" s="61">
        <f>'[3]24年县级收入表'!$C$22</f>
        <v>3700</v>
      </c>
      <c r="C27" s="64"/>
      <c r="D27" s="61">
        <f t="shared" si="0"/>
        <v>3700</v>
      </c>
      <c r="E27" s="69" t="s">
        <v>53</v>
      </c>
      <c r="F27" s="63">
        <f>'[4]24年县级支出表'!$C$23</f>
        <v>1583</v>
      </c>
      <c r="G27" s="68">
        <v>1300</v>
      </c>
      <c r="H27" s="63">
        <f t="shared" si="1"/>
        <v>2883</v>
      </c>
    </row>
    <row r="28" s="1" customFormat="1" ht="20.1" customHeight="1" spans="1:8">
      <c r="A28" s="60" t="s">
        <v>54</v>
      </c>
      <c r="B28" s="61">
        <f>'[3]24年县级收入表'!$C$23</f>
        <v>2800</v>
      </c>
      <c r="C28" s="64"/>
      <c r="D28" s="61">
        <f t="shared" si="0"/>
        <v>2800</v>
      </c>
      <c r="E28" s="69" t="s">
        <v>55</v>
      </c>
      <c r="F28" s="68">
        <f>'[4]24年县级支出表'!$C$24</f>
        <v>7000</v>
      </c>
      <c r="G28" s="68"/>
      <c r="H28" s="63">
        <f t="shared" si="1"/>
        <v>7000</v>
      </c>
    </row>
    <row r="29" s="1" customFormat="1" ht="20.1" customHeight="1" spans="1:8">
      <c r="A29" s="60" t="s">
        <v>56</v>
      </c>
      <c r="B29" s="61">
        <f>'[3]24年县级收入表'!$C$24</f>
        <v>710</v>
      </c>
      <c r="C29" s="64"/>
      <c r="D29" s="61">
        <f t="shared" si="0"/>
        <v>710</v>
      </c>
      <c r="E29" s="69" t="s">
        <v>57</v>
      </c>
      <c r="F29" s="68">
        <f>'[4]24年县级支出表'!$C$25</f>
        <v>3651</v>
      </c>
      <c r="G29" s="68"/>
      <c r="H29" s="63">
        <f t="shared" si="1"/>
        <v>3651</v>
      </c>
    </row>
    <row r="30" s="1" customFormat="1" ht="20.1" customHeight="1" spans="1:8">
      <c r="A30" s="60" t="s">
        <v>58</v>
      </c>
      <c r="B30" s="61">
        <f>'[3]24年县级收入表'!$C$25</f>
        <v>24660</v>
      </c>
      <c r="C30" s="64"/>
      <c r="D30" s="61">
        <f t="shared" si="0"/>
        <v>24660</v>
      </c>
      <c r="E30" s="69" t="s">
        <v>59</v>
      </c>
      <c r="F30" s="68"/>
      <c r="G30" s="68"/>
      <c r="H30" s="63"/>
    </row>
    <row r="31" s="1" customFormat="1" ht="20.1" customHeight="1" spans="1:8">
      <c r="A31" s="60" t="s">
        <v>60</v>
      </c>
      <c r="B31" s="65"/>
      <c r="C31" s="64"/>
      <c r="D31" s="61"/>
      <c r="E31" s="69" t="s">
        <v>61</v>
      </c>
      <c r="F31" s="68">
        <f>'[4]24年县级支出表'!$C$26</f>
        <v>1035</v>
      </c>
      <c r="G31" s="68"/>
      <c r="H31" s="63">
        <f t="shared" si="1"/>
        <v>1035</v>
      </c>
    </row>
    <row r="32" s="1" customFormat="1" ht="20.1" customHeight="1" spans="1:8">
      <c r="A32" s="60" t="s">
        <v>62</v>
      </c>
      <c r="B32" s="61"/>
      <c r="C32" s="64"/>
      <c r="D32" s="61"/>
      <c r="E32" s="70"/>
      <c r="F32" s="63"/>
      <c r="G32" s="68"/>
      <c r="H32" s="63"/>
    </row>
    <row r="33" s="1" customFormat="1" ht="20.1" customHeight="1" spans="1:8">
      <c r="A33" s="30" t="s">
        <v>63</v>
      </c>
      <c r="B33" s="61">
        <f>'[3]24年县级收入表'!$C$27</f>
        <v>240</v>
      </c>
      <c r="C33" s="64"/>
      <c r="D33" s="61">
        <f t="shared" si="0"/>
        <v>240</v>
      </c>
      <c r="E33" s="30"/>
      <c r="F33" s="30"/>
      <c r="G33" s="30"/>
      <c r="H33" s="30"/>
    </row>
    <row r="34" s="1" customFormat="1" ht="19.5" customHeight="1" spans="1:8">
      <c r="A34" s="71" t="s">
        <v>64</v>
      </c>
      <c r="B34" s="72">
        <f>SUM(B35+B39+B40+B44+B45+B46+B47)</f>
        <v>431971</v>
      </c>
      <c r="C34" s="72">
        <f>SUM(C35+C39+C40+C44+C45+C46+C47)</f>
        <v>41937</v>
      </c>
      <c r="D34" s="72">
        <f>SUM(D35+D39+D40+D44+D45+D46+D47)</f>
        <v>473908</v>
      </c>
      <c r="E34" s="73" t="s">
        <v>65</v>
      </c>
      <c r="F34" s="74">
        <f>SUM(F35,F38:F47)</f>
        <v>24934</v>
      </c>
      <c r="G34" s="74"/>
      <c r="H34" s="74">
        <f>SUM(H35,H38:H47)</f>
        <v>24934</v>
      </c>
    </row>
    <row r="35" s="1" customFormat="1" ht="19.5" customHeight="1" spans="1:8">
      <c r="A35" s="75" t="s">
        <v>66</v>
      </c>
      <c r="B35" s="72">
        <f>SUM(B36:B38)</f>
        <v>380610</v>
      </c>
      <c r="C35" s="72"/>
      <c r="D35" s="72">
        <f>SUM(D36:D38)</f>
        <v>380610</v>
      </c>
      <c r="E35" s="76" t="s">
        <v>67</v>
      </c>
      <c r="F35" s="63">
        <f>F36+F37</f>
        <v>24487</v>
      </c>
      <c r="G35" s="63"/>
      <c r="H35" s="63">
        <f>H36+H37</f>
        <v>24487</v>
      </c>
    </row>
    <row r="36" s="1" customFormat="1" ht="20.1" customHeight="1" spans="1:8">
      <c r="A36" s="75" t="s">
        <v>68</v>
      </c>
      <c r="B36" s="77">
        <v>8145</v>
      </c>
      <c r="C36" s="66"/>
      <c r="D36" s="77">
        <f>B36+C36</f>
        <v>8145</v>
      </c>
      <c r="E36" s="63" t="s">
        <v>69</v>
      </c>
      <c r="F36" s="63">
        <v>4487</v>
      </c>
      <c r="G36" s="78"/>
      <c r="H36" s="63">
        <f>F36+G36</f>
        <v>4487</v>
      </c>
    </row>
    <row r="37" s="1" customFormat="1" ht="20.1" customHeight="1" spans="1:8">
      <c r="A37" s="79" t="s">
        <v>70</v>
      </c>
      <c r="B37" s="77">
        <v>328509</v>
      </c>
      <c r="C37" s="66"/>
      <c r="D37" s="77">
        <f>B37+C37</f>
        <v>328509</v>
      </c>
      <c r="E37" s="63" t="s">
        <v>71</v>
      </c>
      <c r="F37" s="63">
        <v>20000</v>
      </c>
      <c r="G37" s="78"/>
      <c r="H37" s="63">
        <f>F37+G37</f>
        <v>20000</v>
      </c>
    </row>
    <row r="38" s="1" customFormat="1" ht="20.1" customHeight="1" spans="1:8">
      <c r="A38" s="80" t="s">
        <v>72</v>
      </c>
      <c r="B38" s="77">
        <v>43956</v>
      </c>
      <c r="C38" s="66"/>
      <c r="D38" s="77">
        <f>B38+C38</f>
        <v>43956</v>
      </c>
      <c r="E38" s="81" t="s">
        <v>73</v>
      </c>
      <c r="F38" s="30"/>
      <c r="G38" s="30"/>
      <c r="H38" s="63"/>
    </row>
    <row r="39" s="1" customFormat="1" ht="20.1" customHeight="1" spans="1:8">
      <c r="A39" s="82" t="s">
        <v>74</v>
      </c>
      <c r="B39" s="83">
        <v>21316</v>
      </c>
      <c r="C39" s="66">
        <v>28837</v>
      </c>
      <c r="D39" s="77">
        <f>B39+C39</f>
        <v>50153</v>
      </c>
      <c r="E39" s="76" t="s">
        <v>75</v>
      </c>
      <c r="F39" s="78"/>
      <c r="G39" s="78"/>
      <c r="H39" s="63"/>
    </row>
    <row r="40" s="1" customFormat="1" ht="20.1" customHeight="1" spans="1:8">
      <c r="A40" s="82" t="s">
        <v>76</v>
      </c>
      <c r="B40" s="83">
        <f>SUM(B41:B43)</f>
        <v>30000</v>
      </c>
      <c r="C40" s="83"/>
      <c r="D40" s="83">
        <f>SUM(D41:D43)</f>
        <v>30000</v>
      </c>
      <c r="E40" s="76" t="s">
        <v>77</v>
      </c>
      <c r="F40" s="78">
        <v>447</v>
      </c>
      <c r="G40" s="78"/>
      <c r="H40" s="63">
        <f>F40+G40</f>
        <v>447</v>
      </c>
    </row>
    <row r="41" s="1" customFormat="1" ht="20.1" customHeight="1" spans="1:8">
      <c r="A41" s="82" t="s">
        <v>78</v>
      </c>
      <c r="B41" s="84">
        <v>30000</v>
      </c>
      <c r="C41" s="66"/>
      <c r="D41" s="84">
        <f>B41+C41</f>
        <v>30000</v>
      </c>
      <c r="E41" s="76" t="s">
        <v>79</v>
      </c>
      <c r="F41" s="78"/>
      <c r="G41" s="78"/>
      <c r="H41" s="63"/>
    </row>
    <row r="42" s="1" customFormat="1" ht="20.1" customHeight="1" spans="1:8">
      <c r="A42" s="82" t="s">
        <v>80</v>
      </c>
      <c r="B42" s="84"/>
      <c r="C42" s="66"/>
      <c r="D42" s="84"/>
      <c r="E42" s="76" t="s">
        <v>81</v>
      </c>
      <c r="F42" s="78"/>
      <c r="G42" s="78"/>
      <c r="H42" s="63"/>
    </row>
    <row r="43" s="1" customFormat="1" ht="20.1" customHeight="1" spans="1:8">
      <c r="A43" s="82" t="s">
        <v>82</v>
      </c>
      <c r="B43" s="84"/>
      <c r="C43" s="66"/>
      <c r="D43" s="84"/>
      <c r="E43" s="76" t="s">
        <v>83</v>
      </c>
      <c r="F43" s="78"/>
      <c r="G43" s="78"/>
      <c r="H43" s="63"/>
    </row>
    <row r="44" s="1" customFormat="1" ht="20.1" customHeight="1" spans="1:8">
      <c r="A44" s="82" t="s">
        <v>84</v>
      </c>
      <c r="B44" s="84"/>
      <c r="C44" s="85"/>
      <c r="D44" s="84"/>
      <c r="E44" s="76" t="s">
        <v>85</v>
      </c>
      <c r="F44" s="78"/>
      <c r="G44" s="78"/>
      <c r="H44" s="63"/>
    </row>
    <row r="45" s="1" customFormat="1" ht="20.1" customHeight="1" spans="1:8">
      <c r="A45" s="82" t="s">
        <v>86</v>
      </c>
      <c r="B45" s="84"/>
      <c r="C45" s="85">
        <v>10100</v>
      </c>
      <c r="D45" s="84">
        <f>B45+C45</f>
        <v>10100</v>
      </c>
      <c r="E45" s="76"/>
      <c r="F45" s="78"/>
      <c r="G45" s="78"/>
      <c r="H45" s="78"/>
    </row>
    <row r="46" s="1" customFormat="1" ht="20.1" customHeight="1" spans="1:8">
      <c r="A46" s="82" t="s">
        <v>87</v>
      </c>
      <c r="B46" s="84"/>
      <c r="C46" s="66"/>
      <c r="D46" s="84"/>
      <c r="E46" s="76"/>
      <c r="F46" s="78"/>
      <c r="G46" s="78"/>
      <c r="H46" s="78"/>
    </row>
    <row r="47" s="1" customFormat="1" ht="20.1" customHeight="1" spans="1:8">
      <c r="A47" s="82" t="s">
        <v>88</v>
      </c>
      <c r="B47" s="84">
        <v>45</v>
      </c>
      <c r="C47" s="66">
        <v>3000</v>
      </c>
      <c r="D47" s="84">
        <f>B47+C47</f>
        <v>3045</v>
      </c>
      <c r="E47" s="76"/>
      <c r="F47" s="78"/>
      <c r="G47" s="78"/>
      <c r="H47" s="78"/>
    </row>
    <row r="48" s="1" customFormat="1" ht="20.1" customHeight="1" spans="1:8">
      <c r="A48" s="11" t="s">
        <v>89</v>
      </c>
      <c r="B48" s="86">
        <f>B6+B34</f>
        <v>544004</v>
      </c>
      <c r="C48" s="86">
        <f>C6+C34</f>
        <v>41937</v>
      </c>
      <c r="D48" s="86">
        <f>D6+D34</f>
        <v>585941</v>
      </c>
      <c r="E48" s="87" t="s">
        <v>90</v>
      </c>
      <c r="F48" s="88">
        <f>F6+F34</f>
        <v>544004</v>
      </c>
      <c r="G48" s="88">
        <f>G6+G34</f>
        <v>41937</v>
      </c>
      <c r="H48" s="88">
        <f>H6+H34</f>
        <v>585941</v>
      </c>
    </row>
  </sheetData>
  <mergeCells count="4">
    <mergeCell ref="A2:H2"/>
    <mergeCell ref="G3:H3"/>
    <mergeCell ref="A4:D4"/>
    <mergeCell ref="E4:H4"/>
  </mergeCells>
  <printOptions horizontalCentered="1"/>
  <pageMargins left="0.708333333333333" right="0.511805555555556" top="0.550694444444444" bottom="0.550694444444444" header="0.314583333333333" footer="0.314583333333333"/>
  <pageSetup paperSize="9" fitToHeight="0" orientation="landscape" horizontalDpi="600" vertic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showZeros="0" tabSelected="1" zoomScale="115" zoomScaleNormal="115" zoomScaleSheetLayoutView="60" topLeftCell="A38" workbookViewId="0">
      <selection activeCell="B61" sqref="B61"/>
    </sheetView>
  </sheetViews>
  <sheetFormatPr defaultColWidth="9" defaultRowHeight="13.5" outlineLevelCol="7"/>
  <cols>
    <col min="1" max="1" width="34" customWidth="1"/>
    <col min="2" max="4" width="10.625" customWidth="1"/>
    <col min="5" max="5" width="37.25" customWidth="1"/>
    <col min="6" max="6" width="10.75" customWidth="1"/>
    <col min="7" max="8" width="10.625" customWidth="1"/>
    <col min="9" max="9" width="13" customWidth="1"/>
  </cols>
  <sheetData>
    <row r="1" spans="1:1">
      <c r="A1" s="2" t="s">
        <v>91</v>
      </c>
    </row>
    <row r="2" ht="16.5" customHeight="1" spans="1:8">
      <c r="A2" s="3" t="s">
        <v>92</v>
      </c>
      <c r="B2" s="3"/>
      <c r="C2" s="3"/>
      <c r="D2" s="3"/>
      <c r="E2" s="3"/>
      <c r="F2" s="3"/>
      <c r="G2" s="3"/>
      <c r="H2" s="3"/>
    </row>
    <row r="3" ht="12.75" customHeight="1" spans="1:8">
      <c r="A3" s="4"/>
      <c r="B3" s="5"/>
      <c r="C3" s="5"/>
      <c r="D3" s="5"/>
      <c r="E3" s="4"/>
      <c r="F3" s="5"/>
      <c r="G3" s="6" t="s">
        <v>2</v>
      </c>
      <c r="H3" s="7"/>
    </row>
    <row r="4" ht="15" customHeight="1" spans="1:8">
      <c r="A4" s="8" t="s">
        <v>3</v>
      </c>
      <c r="B4" s="9"/>
      <c r="C4" s="9"/>
      <c r="D4" s="10"/>
      <c r="E4" s="11" t="s">
        <v>4</v>
      </c>
      <c r="F4" s="11"/>
      <c r="G4" s="11"/>
      <c r="H4" s="11"/>
    </row>
    <row r="5" ht="15" customHeight="1" spans="1:8">
      <c r="A5" s="12" t="s">
        <v>9</v>
      </c>
      <c r="B5" s="13" t="s">
        <v>6</v>
      </c>
      <c r="C5" s="14" t="s">
        <v>7</v>
      </c>
      <c r="D5" s="15" t="s">
        <v>8</v>
      </c>
      <c r="E5" s="16" t="s">
        <v>9</v>
      </c>
      <c r="F5" s="13" t="s">
        <v>6</v>
      </c>
      <c r="G5" s="14" t="s">
        <v>7</v>
      </c>
      <c r="H5" s="15" t="s">
        <v>8</v>
      </c>
    </row>
    <row r="6" s="1" customFormat="1" ht="15" customHeight="1" spans="1:8">
      <c r="A6" s="17" t="s">
        <v>93</v>
      </c>
      <c r="B6" s="18"/>
      <c r="C6" s="19"/>
      <c r="D6" s="18">
        <f>B6+C6</f>
        <v>0</v>
      </c>
      <c r="E6" s="20" t="s">
        <v>94</v>
      </c>
      <c r="F6" s="21">
        <f>SUM(F7:F9)</f>
        <v>3</v>
      </c>
      <c r="G6" s="21">
        <f>SUM(G7:G9)</f>
        <v>0</v>
      </c>
      <c r="H6" s="21">
        <f>SUM(H7:H9)</f>
        <v>3</v>
      </c>
    </row>
    <row r="7" s="1" customFormat="1" ht="15" customHeight="1" spans="1:8">
      <c r="A7" s="17" t="s">
        <v>95</v>
      </c>
      <c r="B7" s="18"/>
      <c r="C7" s="19"/>
      <c r="D7" s="18">
        <f>B7+C7</f>
        <v>0</v>
      </c>
      <c r="E7" s="22" t="s">
        <v>96</v>
      </c>
      <c r="F7" s="21">
        <v>3</v>
      </c>
      <c r="G7" s="23"/>
      <c r="H7" s="21">
        <f>F7+G7</f>
        <v>3</v>
      </c>
    </row>
    <row r="8" s="1" customFormat="1" ht="15" customHeight="1" spans="1:8">
      <c r="A8" s="17" t="s">
        <v>97</v>
      </c>
      <c r="B8" s="18"/>
      <c r="C8" s="19"/>
      <c r="D8" s="18">
        <f t="shared" ref="D8:D18" si="0">B8+C8</f>
        <v>0</v>
      </c>
      <c r="E8" s="20" t="s">
        <v>98</v>
      </c>
      <c r="F8" s="21"/>
      <c r="G8" s="23"/>
      <c r="H8" s="21">
        <f>F8+G8</f>
        <v>0</v>
      </c>
    </row>
    <row r="9" s="1" customFormat="1" ht="15" customHeight="1" spans="1:8">
      <c r="A9" s="17" t="s">
        <v>99</v>
      </c>
      <c r="B9" s="18"/>
      <c r="C9" s="19"/>
      <c r="D9" s="18">
        <f t="shared" si="0"/>
        <v>0</v>
      </c>
      <c r="E9" s="22" t="s">
        <v>100</v>
      </c>
      <c r="F9" s="21"/>
      <c r="G9" s="23"/>
      <c r="H9" s="21">
        <f>F9+G9</f>
        <v>0</v>
      </c>
    </row>
    <row r="10" s="1" customFormat="1" ht="15" customHeight="1" spans="1:8">
      <c r="A10" s="17" t="s">
        <v>101</v>
      </c>
      <c r="B10" s="18"/>
      <c r="C10" s="19"/>
      <c r="D10" s="18">
        <f t="shared" si="0"/>
        <v>0</v>
      </c>
      <c r="E10" s="22" t="s">
        <v>102</v>
      </c>
      <c r="F10" s="21">
        <f>SUM(F11:F13)</f>
        <v>12</v>
      </c>
      <c r="G10" s="21">
        <f>SUM(G11:G13)</f>
        <v>0</v>
      </c>
      <c r="H10" s="21">
        <f>SUM(H11:H13)</f>
        <v>12</v>
      </c>
    </row>
    <row r="11" s="1" customFormat="1" ht="15" customHeight="1" spans="1:8">
      <c r="A11" s="17" t="s">
        <v>103</v>
      </c>
      <c r="B11" s="18"/>
      <c r="C11" s="19"/>
      <c r="D11" s="18">
        <f t="shared" si="0"/>
        <v>0</v>
      </c>
      <c r="E11" s="20" t="s">
        <v>104</v>
      </c>
      <c r="F11" s="21">
        <v>12</v>
      </c>
      <c r="G11" s="23"/>
      <c r="H11" s="21">
        <f>F11+G11</f>
        <v>12</v>
      </c>
    </row>
    <row r="12" s="1" customFormat="1" ht="15" customHeight="1" spans="1:8">
      <c r="A12" s="17" t="s">
        <v>105</v>
      </c>
      <c r="B12" s="18">
        <f>SUM(B13:B17)</f>
        <v>100000</v>
      </c>
      <c r="C12" s="18"/>
      <c r="D12" s="18">
        <f>SUM(D13:D17)</f>
        <v>100000</v>
      </c>
      <c r="E12" s="20" t="s">
        <v>106</v>
      </c>
      <c r="F12" s="21"/>
      <c r="G12" s="23"/>
      <c r="H12" s="21">
        <f>F12+G12</f>
        <v>0</v>
      </c>
    </row>
    <row r="13" s="1" customFormat="1" ht="15" customHeight="1" spans="1:8">
      <c r="A13" s="24" t="s">
        <v>107</v>
      </c>
      <c r="B13" s="18">
        <v>100000</v>
      </c>
      <c r="C13" s="19"/>
      <c r="D13" s="18">
        <f t="shared" si="0"/>
        <v>100000</v>
      </c>
      <c r="E13" s="20" t="s">
        <v>108</v>
      </c>
      <c r="F13" s="21"/>
      <c r="G13" s="23"/>
      <c r="H13" s="21">
        <f>F13+G13</f>
        <v>0</v>
      </c>
    </row>
    <row r="14" s="1" customFormat="1" ht="15" customHeight="1" spans="1:8">
      <c r="A14" s="24" t="s">
        <v>109</v>
      </c>
      <c r="B14" s="18"/>
      <c r="C14" s="19"/>
      <c r="D14" s="18">
        <f t="shared" si="0"/>
        <v>0</v>
      </c>
      <c r="E14" s="20" t="s">
        <v>110</v>
      </c>
      <c r="F14" s="21">
        <f>SUM(F15:F16)</f>
        <v>0</v>
      </c>
      <c r="G14" s="21">
        <f>SUM(G15:G16)</f>
        <v>0</v>
      </c>
      <c r="H14" s="21">
        <f>SUM(H15:H16)</f>
        <v>0</v>
      </c>
    </row>
    <row r="15" s="1" customFormat="1" ht="15" customHeight="1" spans="1:8">
      <c r="A15" s="24" t="s">
        <v>111</v>
      </c>
      <c r="B15" s="18"/>
      <c r="C15" s="19"/>
      <c r="D15" s="18">
        <f t="shared" si="0"/>
        <v>0</v>
      </c>
      <c r="E15" s="20" t="s">
        <v>112</v>
      </c>
      <c r="F15" s="21"/>
      <c r="G15" s="23"/>
      <c r="H15" s="21">
        <f>F15+G15</f>
        <v>0</v>
      </c>
    </row>
    <row r="16" s="1" customFormat="1" ht="15" customHeight="1" spans="1:8">
      <c r="A16" s="24" t="s">
        <v>113</v>
      </c>
      <c r="B16" s="18"/>
      <c r="C16" s="19"/>
      <c r="D16" s="18">
        <f t="shared" si="0"/>
        <v>0</v>
      </c>
      <c r="E16" s="20" t="s">
        <v>114</v>
      </c>
      <c r="F16" s="21"/>
      <c r="G16" s="23"/>
      <c r="H16" s="21">
        <f>F16+G16</f>
        <v>0</v>
      </c>
    </row>
    <row r="17" s="1" customFormat="1" ht="15" customHeight="1" spans="1:8">
      <c r="A17" s="24" t="s">
        <v>115</v>
      </c>
      <c r="B17" s="18"/>
      <c r="C17" s="19"/>
      <c r="D17" s="18">
        <f t="shared" si="0"/>
        <v>0</v>
      </c>
      <c r="E17" s="20" t="s">
        <v>116</v>
      </c>
      <c r="F17" s="21">
        <f>SUM(F18:F27)</f>
        <v>97554</v>
      </c>
      <c r="G17" s="21">
        <f>SUM(G18:G27)</f>
        <v>23500</v>
      </c>
      <c r="H17" s="21">
        <f>SUM(H18:H27)</f>
        <v>121054</v>
      </c>
    </row>
    <row r="18" s="1" customFormat="1" ht="15" customHeight="1" spans="1:8">
      <c r="A18" s="17" t="s">
        <v>117</v>
      </c>
      <c r="B18" s="18"/>
      <c r="C18" s="19"/>
      <c r="D18" s="18">
        <f t="shared" si="0"/>
        <v>0</v>
      </c>
      <c r="E18" s="20" t="s">
        <v>118</v>
      </c>
      <c r="F18" s="21">
        <v>96354</v>
      </c>
      <c r="G18" s="23"/>
      <c r="H18" s="21">
        <f>F18+G18</f>
        <v>96354</v>
      </c>
    </row>
    <row r="19" s="1" customFormat="1" ht="15" customHeight="1" spans="1:8">
      <c r="A19" s="17" t="s">
        <v>119</v>
      </c>
      <c r="B19" s="18">
        <f>SUM(B20:B21)</f>
        <v>0</v>
      </c>
      <c r="C19" s="18"/>
      <c r="D19" s="18">
        <f>SUM(D20:D21)</f>
        <v>0</v>
      </c>
      <c r="E19" s="20" t="s">
        <v>120</v>
      </c>
      <c r="F19" s="21"/>
      <c r="G19" s="23"/>
      <c r="H19" s="21">
        <f t="shared" ref="H19:H28" si="1">F19+G19</f>
        <v>0</v>
      </c>
    </row>
    <row r="20" s="1" customFormat="1" ht="15" customHeight="1" spans="1:8">
      <c r="A20" s="24" t="s">
        <v>121</v>
      </c>
      <c r="B20" s="18"/>
      <c r="C20" s="19"/>
      <c r="D20" s="18">
        <f t="shared" ref="D20:D26" si="2">B20+C20</f>
        <v>0</v>
      </c>
      <c r="E20" s="20" t="s">
        <v>122</v>
      </c>
      <c r="F20" s="21"/>
      <c r="G20" s="23"/>
      <c r="H20" s="21">
        <f t="shared" si="1"/>
        <v>0</v>
      </c>
    </row>
    <row r="21" s="1" customFormat="1" ht="15" customHeight="1" spans="1:8">
      <c r="A21" s="24" t="s">
        <v>123</v>
      </c>
      <c r="B21" s="18"/>
      <c r="C21" s="19"/>
      <c r="D21" s="18">
        <f t="shared" si="2"/>
        <v>0</v>
      </c>
      <c r="E21" s="20" t="s">
        <v>124</v>
      </c>
      <c r="F21" s="21">
        <v>600</v>
      </c>
      <c r="G21" s="23"/>
      <c r="H21" s="21">
        <f t="shared" si="1"/>
        <v>600</v>
      </c>
    </row>
    <row r="22" s="1" customFormat="1" ht="15" customHeight="1" spans="1:8">
      <c r="A22" s="17" t="s">
        <v>125</v>
      </c>
      <c r="B22" s="18">
        <v>600</v>
      </c>
      <c r="C22" s="19"/>
      <c r="D22" s="18">
        <f t="shared" si="2"/>
        <v>600</v>
      </c>
      <c r="E22" s="25" t="s">
        <v>126</v>
      </c>
      <c r="F22" s="21">
        <v>600</v>
      </c>
      <c r="G22" s="23"/>
      <c r="H22" s="21">
        <f t="shared" si="1"/>
        <v>600</v>
      </c>
    </row>
    <row r="23" s="1" customFormat="1" ht="15" customHeight="1" spans="1:8">
      <c r="A23" s="17" t="s">
        <v>127</v>
      </c>
      <c r="B23" s="18"/>
      <c r="C23" s="19"/>
      <c r="D23" s="18">
        <f t="shared" si="2"/>
        <v>0</v>
      </c>
      <c r="E23" s="25" t="s">
        <v>128</v>
      </c>
      <c r="F23" s="21"/>
      <c r="G23" s="23"/>
      <c r="H23" s="21">
        <f t="shared" si="1"/>
        <v>0</v>
      </c>
    </row>
    <row r="24" s="1" customFormat="1" ht="15" customHeight="1" spans="1:8">
      <c r="A24" s="17" t="s">
        <v>129</v>
      </c>
      <c r="B24" s="18"/>
      <c r="C24" s="19"/>
      <c r="D24" s="18">
        <f t="shared" si="2"/>
        <v>0</v>
      </c>
      <c r="E24" s="25" t="s">
        <v>130</v>
      </c>
      <c r="F24" s="21"/>
      <c r="G24" s="23">
        <v>8800</v>
      </c>
      <c r="H24" s="21">
        <f t="shared" si="1"/>
        <v>8800</v>
      </c>
    </row>
    <row r="25" s="1" customFormat="1" ht="15" customHeight="1" spans="1:8">
      <c r="A25" s="17" t="s">
        <v>131</v>
      </c>
      <c r="B25" s="18"/>
      <c r="C25" s="19"/>
      <c r="D25" s="18">
        <f t="shared" si="2"/>
        <v>0</v>
      </c>
      <c r="E25" s="25" t="s">
        <v>132</v>
      </c>
      <c r="F25" s="26"/>
      <c r="G25" s="27"/>
      <c r="H25" s="21">
        <f t="shared" si="1"/>
        <v>0</v>
      </c>
    </row>
    <row r="26" s="1" customFormat="1" ht="15" customHeight="1" spans="1:8">
      <c r="A26" s="17" t="s">
        <v>133</v>
      </c>
      <c r="B26" s="18">
        <v>600</v>
      </c>
      <c r="C26" s="19"/>
      <c r="D26" s="18">
        <f t="shared" si="2"/>
        <v>600</v>
      </c>
      <c r="E26" s="22" t="s">
        <v>134</v>
      </c>
      <c r="F26" s="21"/>
      <c r="G26" s="27"/>
      <c r="H26" s="21">
        <f t="shared" si="1"/>
        <v>0</v>
      </c>
    </row>
    <row r="27" s="1" customFormat="1" ht="15" customHeight="1" spans="1:8">
      <c r="A27" s="17" t="s">
        <v>135</v>
      </c>
      <c r="B27" s="18">
        <f>SUM(B28:B32)</f>
        <v>0</v>
      </c>
      <c r="C27" s="18"/>
      <c r="D27" s="18">
        <f>SUM(D28:D32)</f>
        <v>0</v>
      </c>
      <c r="E27" s="25" t="s">
        <v>136</v>
      </c>
      <c r="F27" s="26"/>
      <c r="G27" s="27">
        <v>14700</v>
      </c>
      <c r="H27" s="21">
        <f t="shared" si="1"/>
        <v>14700</v>
      </c>
    </row>
    <row r="28" s="1" customFormat="1" ht="15" customHeight="1" spans="1:8">
      <c r="A28" s="24" t="s">
        <v>137</v>
      </c>
      <c r="B28" s="18"/>
      <c r="C28" s="19"/>
      <c r="D28" s="18">
        <f t="shared" ref="D28:D33" si="3">B28+C28</f>
        <v>0</v>
      </c>
      <c r="E28" s="25" t="s">
        <v>138</v>
      </c>
      <c r="F28" s="26">
        <f>SUM(F29:F33)</f>
        <v>0</v>
      </c>
      <c r="G28" s="21">
        <f>SUM(G29:G34)</f>
        <v>0</v>
      </c>
      <c r="H28" s="21">
        <f t="shared" si="1"/>
        <v>0</v>
      </c>
    </row>
    <row r="29" s="1" customFormat="1" ht="15" customHeight="1" spans="1:8">
      <c r="A29" s="24" t="s">
        <v>139</v>
      </c>
      <c r="B29" s="18"/>
      <c r="C29" s="19"/>
      <c r="D29" s="18">
        <f t="shared" si="3"/>
        <v>0</v>
      </c>
      <c r="E29" s="25" t="s">
        <v>140</v>
      </c>
      <c r="F29" s="26"/>
      <c r="G29" s="26"/>
      <c r="H29" s="26">
        <f t="shared" ref="H29:H34" si="4">F29+G29</f>
        <v>0</v>
      </c>
    </row>
    <row r="30" s="1" customFormat="1" ht="15" customHeight="1" spans="1:8">
      <c r="A30" s="24" t="s">
        <v>141</v>
      </c>
      <c r="B30" s="18"/>
      <c r="C30" s="19"/>
      <c r="D30" s="18">
        <f t="shared" si="3"/>
        <v>0</v>
      </c>
      <c r="E30" s="25" t="s">
        <v>142</v>
      </c>
      <c r="F30" s="26"/>
      <c r="G30" s="27"/>
      <c r="H30" s="26">
        <f t="shared" si="4"/>
        <v>0</v>
      </c>
    </row>
    <row r="31" s="1" customFormat="1" ht="15" customHeight="1" spans="1:8">
      <c r="A31" s="24" t="s">
        <v>143</v>
      </c>
      <c r="B31" s="18"/>
      <c r="C31" s="19"/>
      <c r="D31" s="18">
        <f t="shared" si="3"/>
        <v>0</v>
      </c>
      <c r="E31" s="25" t="s">
        <v>144</v>
      </c>
      <c r="F31" s="26"/>
      <c r="G31" s="27"/>
      <c r="H31" s="26">
        <f t="shared" si="4"/>
        <v>0</v>
      </c>
    </row>
    <row r="32" s="1" customFormat="1" ht="15" customHeight="1" spans="1:8">
      <c r="A32" s="24" t="s">
        <v>145</v>
      </c>
      <c r="B32" s="18"/>
      <c r="C32" s="19"/>
      <c r="D32" s="18">
        <f t="shared" si="3"/>
        <v>0</v>
      </c>
      <c r="E32" s="25" t="s">
        <v>146</v>
      </c>
      <c r="F32" s="26"/>
      <c r="G32" s="27"/>
      <c r="H32" s="26">
        <f t="shared" si="4"/>
        <v>0</v>
      </c>
    </row>
    <row r="33" s="1" customFormat="1" ht="15" customHeight="1" spans="1:8">
      <c r="A33" s="17" t="s">
        <v>147</v>
      </c>
      <c r="B33" s="18"/>
      <c r="C33" s="19"/>
      <c r="D33" s="18">
        <f t="shared" si="3"/>
        <v>0</v>
      </c>
      <c r="E33" s="22" t="s">
        <v>148</v>
      </c>
      <c r="F33" s="21"/>
      <c r="G33" s="27"/>
      <c r="H33" s="26">
        <f t="shared" si="4"/>
        <v>0</v>
      </c>
    </row>
    <row r="34" s="1" customFormat="1" ht="15" customHeight="1" spans="1:8">
      <c r="A34" s="24" t="s">
        <v>149</v>
      </c>
      <c r="B34" s="18"/>
      <c r="C34" s="19"/>
      <c r="D34" s="18">
        <f>C34</f>
        <v>0</v>
      </c>
      <c r="E34" s="22" t="s">
        <v>106</v>
      </c>
      <c r="F34" s="21"/>
      <c r="G34" s="27"/>
      <c r="H34" s="21">
        <f t="shared" si="4"/>
        <v>0</v>
      </c>
    </row>
    <row r="35" s="1" customFormat="1" ht="15" customHeight="1" spans="1:8">
      <c r="A35" s="24"/>
      <c r="B35" s="18"/>
      <c r="C35" s="19"/>
      <c r="D35" s="18">
        <f>B35+C35</f>
        <v>0</v>
      </c>
      <c r="E35" s="25" t="s">
        <v>150</v>
      </c>
      <c r="F35" s="26">
        <f>SUM(F36:F45)</f>
        <v>0</v>
      </c>
      <c r="G35" s="21">
        <f>SUM(G36:G45)</f>
        <v>0</v>
      </c>
      <c r="H35" s="26">
        <f>SUM(H36:H45)</f>
        <v>0</v>
      </c>
    </row>
    <row r="36" s="1" customFormat="1" ht="15" customHeight="1" spans="1:8">
      <c r="A36" s="28"/>
      <c r="B36" s="29"/>
      <c r="C36" s="19"/>
      <c r="D36" s="29"/>
      <c r="E36" s="25" t="s">
        <v>151</v>
      </c>
      <c r="F36" s="26"/>
      <c r="G36" s="26"/>
      <c r="H36" s="26">
        <f>F36+G36</f>
        <v>0</v>
      </c>
    </row>
    <row r="37" s="1" customFormat="1" ht="15" customHeight="1" spans="1:8">
      <c r="A37" s="28"/>
      <c r="B37" s="29"/>
      <c r="C37" s="19"/>
      <c r="D37" s="29"/>
      <c r="E37" s="25" t="s">
        <v>152</v>
      </c>
      <c r="F37" s="26"/>
      <c r="G37" s="27"/>
      <c r="H37" s="26">
        <f t="shared" ref="H37:H45" si="5">F37+G37</f>
        <v>0</v>
      </c>
    </row>
    <row r="38" s="1" customFormat="1" ht="15" customHeight="1" spans="1:8">
      <c r="A38" s="28"/>
      <c r="B38" s="29"/>
      <c r="C38" s="19"/>
      <c r="D38" s="29"/>
      <c r="E38" s="22" t="s">
        <v>153</v>
      </c>
      <c r="F38" s="21"/>
      <c r="G38" s="27"/>
      <c r="H38" s="26">
        <f t="shared" si="5"/>
        <v>0</v>
      </c>
    </row>
    <row r="39" s="1" customFormat="1" ht="15" customHeight="1" spans="1:8">
      <c r="A39" s="28"/>
      <c r="B39" s="30"/>
      <c r="C39" s="30"/>
      <c r="D39" s="30"/>
      <c r="E39" s="25" t="s">
        <v>154</v>
      </c>
      <c r="F39" s="26"/>
      <c r="G39" s="27"/>
      <c r="H39" s="26">
        <f t="shared" si="5"/>
        <v>0</v>
      </c>
    </row>
    <row r="40" s="1" customFormat="1" ht="15" customHeight="1" spans="1:8">
      <c r="A40" s="28"/>
      <c r="B40" s="30"/>
      <c r="C40" s="30"/>
      <c r="D40" s="30"/>
      <c r="E40" s="22" t="s">
        <v>155</v>
      </c>
      <c r="F40" s="21"/>
      <c r="G40" s="27"/>
      <c r="H40" s="26">
        <f t="shared" si="5"/>
        <v>0</v>
      </c>
    </row>
    <row r="41" s="1" customFormat="1" ht="15" customHeight="1" spans="1:8">
      <c r="A41" s="28"/>
      <c r="B41" s="30"/>
      <c r="C41" s="30"/>
      <c r="D41" s="30"/>
      <c r="E41" s="25" t="s">
        <v>156</v>
      </c>
      <c r="F41" s="26"/>
      <c r="G41" s="27"/>
      <c r="H41" s="26">
        <f t="shared" si="5"/>
        <v>0</v>
      </c>
    </row>
    <row r="42" s="1" customFormat="1" ht="15" customHeight="1" spans="1:8">
      <c r="A42" s="28"/>
      <c r="B42" s="30"/>
      <c r="C42" s="30"/>
      <c r="D42" s="30"/>
      <c r="E42" s="31" t="s">
        <v>157</v>
      </c>
      <c r="F42" s="26"/>
      <c r="G42" s="27"/>
      <c r="H42" s="26">
        <f t="shared" si="5"/>
        <v>0</v>
      </c>
    </row>
    <row r="43" s="1" customFormat="1" ht="15" customHeight="1" spans="1:8">
      <c r="A43" s="28"/>
      <c r="B43" s="30"/>
      <c r="C43" s="30"/>
      <c r="D43" s="30"/>
      <c r="E43" s="25" t="s">
        <v>158</v>
      </c>
      <c r="F43" s="26"/>
      <c r="G43" s="27"/>
      <c r="H43" s="26">
        <f t="shared" si="5"/>
        <v>0</v>
      </c>
    </row>
    <row r="44" s="1" customFormat="1" ht="15" customHeight="1" spans="1:8">
      <c r="A44" s="28"/>
      <c r="B44" s="30"/>
      <c r="C44" s="30"/>
      <c r="D44" s="30"/>
      <c r="E44" s="22" t="s">
        <v>159</v>
      </c>
      <c r="F44" s="26"/>
      <c r="G44" s="27"/>
      <c r="H44" s="26">
        <f t="shared" si="5"/>
        <v>0</v>
      </c>
    </row>
    <row r="45" s="1" customFormat="1" ht="15" customHeight="1" spans="1:8">
      <c r="A45" s="28"/>
      <c r="B45" s="29"/>
      <c r="C45" s="19"/>
      <c r="D45" s="29"/>
      <c r="E45" s="22" t="s">
        <v>160</v>
      </c>
      <c r="F45" s="26"/>
      <c r="G45" s="27"/>
      <c r="H45" s="26">
        <f t="shared" si="5"/>
        <v>0</v>
      </c>
    </row>
    <row r="46" s="1" customFormat="1" ht="15" customHeight="1" spans="1:8">
      <c r="A46" s="28"/>
      <c r="B46" s="29"/>
      <c r="C46" s="19"/>
      <c r="D46" s="29"/>
      <c r="E46" s="22" t="s">
        <v>161</v>
      </c>
      <c r="F46" s="26">
        <f>SUM(F47)</f>
        <v>0</v>
      </c>
      <c r="G46" s="26">
        <f>G47</f>
        <v>0</v>
      </c>
      <c r="H46" s="26">
        <f>SUM(H47)</f>
        <v>0</v>
      </c>
    </row>
    <row r="47" s="1" customFormat="1" ht="15" customHeight="1" spans="1:8">
      <c r="A47" s="28"/>
      <c r="B47" s="29"/>
      <c r="C47" s="19"/>
      <c r="D47" s="29"/>
      <c r="E47" s="22" t="s">
        <v>162</v>
      </c>
      <c r="F47" s="26"/>
      <c r="G47" s="27"/>
      <c r="H47" s="26">
        <f>F47+G47</f>
        <v>0</v>
      </c>
    </row>
    <row r="48" s="1" customFormat="1" ht="15" customHeight="1" spans="1:8">
      <c r="A48" s="28"/>
      <c r="B48" s="29"/>
      <c r="C48" s="19"/>
      <c r="D48" s="29"/>
      <c r="E48" s="22" t="s">
        <v>163</v>
      </c>
      <c r="F48" s="26">
        <f>SUM(F49:F51)</f>
        <v>158</v>
      </c>
      <c r="G48" s="26">
        <f>SUM(G49:G51)</f>
        <v>60500</v>
      </c>
      <c r="H48" s="26">
        <f>SUM(H49:H51)</f>
        <v>60658</v>
      </c>
    </row>
    <row r="49" s="1" customFormat="1" ht="15" customHeight="1" spans="1:8">
      <c r="A49" s="28"/>
      <c r="B49" s="29"/>
      <c r="C49" s="19"/>
      <c r="D49" s="29"/>
      <c r="E49" s="22" t="s">
        <v>164</v>
      </c>
      <c r="F49" s="26"/>
      <c r="G49" s="27">
        <v>60500</v>
      </c>
      <c r="H49" s="26">
        <f t="shared" ref="H49:H54" si="6">F49+G49</f>
        <v>60500</v>
      </c>
    </row>
    <row r="50" s="1" customFormat="1" ht="15" customHeight="1" spans="1:8">
      <c r="A50" s="28"/>
      <c r="B50" s="29"/>
      <c r="C50" s="19"/>
      <c r="D50" s="29"/>
      <c r="E50" s="22" t="s">
        <v>165</v>
      </c>
      <c r="F50" s="26"/>
      <c r="G50" s="27"/>
      <c r="H50" s="26">
        <f t="shared" si="6"/>
        <v>0</v>
      </c>
    </row>
    <row r="51" s="1" customFormat="1" ht="15" customHeight="1" spans="1:8">
      <c r="A51" s="28"/>
      <c r="B51" s="29"/>
      <c r="C51" s="19"/>
      <c r="D51" s="29"/>
      <c r="E51" s="22" t="s">
        <v>166</v>
      </c>
      <c r="F51" s="26">
        <v>158</v>
      </c>
      <c r="G51" s="27"/>
      <c r="H51" s="26">
        <f t="shared" si="6"/>
        <v>158</v>
      </c>
    </row>
    <row r="52" s="1" customFormat="1" ht="15" customHeight="1" spans="1:8">
      <c r="A52" s="28"/>
      <c r="B52" s="29"/>
      <c r="C52" s="19"/>
      <c r="D52" s="29"/>
      <c r="E52" s="22" t="s">
        <v>167</v>
      </c>
      <c r="F52" s="26">
        <v>27673</v>
      </c>
      <c r="G52" s="27"/>
      <c r="H52" s="26">
        <f t="shared" si="6"/>
        <v>27673</v>
      </c>
    </row>
    <row r="53" s="1" customFormat="1" ht="15" customHeight="1" spans="1:8">
      <c r="A53" s="28"/>
      <c r="B53" s="29"/>
      <c r="C53" s="19"/>
      <c r="D53" s="29"/>
      <c r="E53" s="22" t="s">
        <v>168</v>
      </c>
      <c r="F53" s="26"/>
      <c r="G53" s="27"/>
      <c r="H53" s="26">
        <f t="shared" si="6"/>
        <v>0</v>
      </c>
    </row>
    <row r="54" s="1" customFormat="1" ht="15" customHeight="1" spans="1:8">
      <c r="A54" s="28"/>
      <c r="B54" s="29"/>
      <c r="C54" s="19"/>
      <c r="D54" s="29"/>
      <c r="E54" s="32" t="s">
        <v>169</v>
      </c>
      <c r="F54" s="27"/>
      <c r="G54" s="27"/>
      <c r="H54" s="26">
        <f t="shared" si="6"/>
        <v>0</v>
      </c>
    </row>
    <row r="55" s="1" customFormat="1" ht="15" customHeight="1" spans="1:8">
      <c r="A55" s="33" t="s">
        <v>170</v>
      </c>
      <c r="B55" s="34">
        <f>SUM(B6:B12,B18:B19,B22:B27,B33:B35)</f>
        <v>101200</v>
      </c>
      <c r="C55" s="34">
        <f>SUM(C6:C12,C18:C19,C22:C27,C33:C35)</f>
        <v>0</v>
      </c>
      <c r="D55" s="34">
        <f>SUM(D6:D12,D18:D19,D22:D27,D33:D35)</f>
        <v>101200</v>
      </c>
      <c r="E55" s="35" t="s">
        <v>171</v>
      </c>
      <c r="F55" s="36">
        <f>F6+F10+F14+F17+F28+F35+F46+F48+F52+F53+F54</f>
        <v>125400</v>
      </c>
      <c r="G55" s="36">
        <f>G6+G10+G14+G17+G28+G35+G46+G48+G52+G53+G54</f>
        <v>84000</v>
      </c>
      <c r="H55" s="36">
        <f>H6+H10+H14+H17+H28+H35+H46+H48+H52+H53+H54</f>
        <v>209400</v>
      </c>
    </row>
    <row r="56" s="1" customFormat="1" ht="15" customHeight="1" spans="1:8">
      <c r="A56" s="37"/>
      <c r="B56" s="38"/>
      <c r="C56" s="38"/>
      <c r="D56" s="38"/>
      <c r="E56" s="39"/>
      <c r="F56" s="40"/>
      <c r="G56" s="23"/>
      <c r="H56" s="40"/>
    </row>
    <row r="57" s="1" customFormat="1" ht="15" customHeight="1" spans="1:8">
      <c r="A57" s="41" t="s">
        <v>172</v>
      </c>
      <c r="B57" s="42">
        <f>B58+B61+B62+B64+B65</f>
        <v>64678</v>
      </c>
      <c r="C57" s="42">
        <f>C58+C61+C62+C64+C65</f>
        <v>98145</v>
      </c>
      <c r="D57" s="42">
        <f>D58+D61+D62+D64+D65</f>
        <v>162823</v>
      </c>
      <c r="E57" s="36" t="s">
        <v>173</v>
      </c>
      <c r="F57" s="36">
        <f>F58+F61+F62+F63+F64</f>
        <v>40478</v>
      </c>
      <c r="G57" s="36">
        <f>G58+G61+G62+G63+G64</f>
        <v>14145</v>
      </c>
      <c r="H57" s="36">
        <f>H58+H61+H62+H63+H64</f>
        <v>54623</v>
      </c>
    </row>
    <row r="58" s="1" customFormat="1" ht="15" customHeight="1" spans="1:8">
      <c r="A58" s="43" t="s">
        <v>174</v>
      </c>
      <c r="B58" s="44">
        <f>SUM(B59:B60)</f>
        <v>173</v>
      </c>
      <c r="C58" s="44">
        <f>SUM(C59:C60)</f>
        <v>14145</v>
      </c>
      <c r="D58" s="44">
        <f>SUM(D59:D60)</f>
        <v>14318</v>
      </c>
      <c r="E58" s="40" t="s">
        <v>175</v>
      </c>
      <c r="F58" s="40">
        <f>SUM(F59:F60)</f>
        <v>0</v>
      </c>
      <c r="G58" s="40">
        <f>SUM(G59:G60)</f>
        <v>14145</v>
      </c>
      <c r="H58" s="40">
        <f>SUM(H59:H60)</f>
        <v>14145</v>
      </c>
    </row>
    <row r="59" s="1" customFormat="1" ht="15" customHeight="1" spans="1:8">
      <c r="A59" s="43" t="s">
        <v>176</v>
      </c>
      <c r="B59" s="44">
        <v>173</v>
      </c>
      <c r="C59" s="45">
        <v>14145</v>
      </c>
      <c r="D59" s="44">
        <f t="shared" ref="D59:D65" si="7">B59+C59</f>
        <v>14318</v>
      </c>
      <c r="E59" s="40" t="s">
        <v>177</v>
      </c>
      <c r="F59" s="46"/>
      <c r="G59" s="27">
        <v>14145</v>
      </c>
      <c r="H59" s="40">
        <f t="shared" ref="H59:H64" si="8">F59+G59</f>
        <v>14145</v>
      </c>
    </row>
    <row r="60" s="1" customFormat="1" ht="15" customHeight="1" spans="1:8">
      <c r="A60" s="43" t="s">
        <v>178</v>
      </c>
      <c r="B60" s="44"/>
      <c r="C60" s="19"/>
      <c r="D60" s="44">
        <f t="shared" si="7"/>
        <v>0</v>
      </c>
      <c r="E60" s="40" t="s">
        <v>179</v>
      </c>
      <c r="F60" s="46"/>
      <c r="G60" s="27"/>
      <c r="H60" s="40">
        <f t="shared" si="8"/>
        <v>0</v>
      </c>
    </row>
    <row r="61" s="1" customFormat="1" ht="15" customHeight="1" spans="1:8">
      <c r="A61" s="43" t="s">
        <v>180</v>
      </c>
      <c r="B61" s="44">
        <v>64505</v>
      </c>
      <c r="C61" s="19"/>
      <c r="D61" s="44">
        <f t="shared" si="7"/>
        <v>64505</v>
      </c>
      <c r="E61" s="40" t="s">
        <v>181</v>
      </c>
      <c r="F61" s="46">
        <v>30000</v>
      </c>
      <c r="G61" s="27"/>
      <c r="H61" s="40">
        <f t="shared" si="8"/>
        <v>30000</v>
      </c>
    </row>
    <row r="62" s="1" customFormat="1" ht="15" customHeight="1" spans="1:8">
      <c r="A62" s="43" t="s">
        <v>182</v>
      </c>
      <c r="B62" s="44"/>
      <c r="C62" s="19"/>
      <c r="D62" s="44">
        <f t="shared" si="7"/>
        <v>0</v>
      </c>
      <c r="E62" s="40" t="s">
        <v>183</v>
      </c>
      <c r="F62" s="46"/>
      <c r="G62" s="27"/>
      <c r="H62" s="40">
        <f t="shared" si="8"/>
        <v>0</v>
      </c>
    </row>
    <row r="63" s="1" customFormat="1" ht="15" customHeight="1" spans="1:8">
      <c r="A63" s="43" t="s">
        <v>184</v>
      </c>
      <c r="B63" s="44"/>
      <c r="C63" s="19"/>
      <c r="D63" s="44">
        <f t="shared" si="7"/>
        <v>0</v>
      </c>
      <c r="E63" s="47" t="s">
        <v>185</v>
      </c>
      <c r="F63" s="46">
        <v>10478</v>
      </c>
      <c r="G63" s="27"/>
      <c r="H63" s="40">
        <f t="shared" si="8"/>
        <v>10478</v>
      </c>
    </row>
    <row r="64" s="1" customFormat="1" ht="15" customHeight="1" spans="1:8">
      <c r="A64" s="48" t="s">
        <v>186</v>
      </c>
      <c r="B64" s="44"/>
      <c r="C64" s="19"/>
      <c r="D64" s="44">
        <f t="shared" si="7"/>
        <v>0</v>
      </c>
      <c r="E64" s="47" t="s">
        <v>187</v>
      </c>
      <c r="F64" s="46"/>
      <c r="G64" s="27"/>
      <c r="H64" s="40">
        <f t="shared" si="8"/>
        <v>0</v>
      </c>
    </row>
    <row r="65" s="1" customFormat="1" ht="15" customHeight="1" spans="1:8">
      <c r="A65" s="48" t="s">
        <v>188</v>
      </c>
      <c r="B65" s="44">
        <v>0</v>
      </c>
      <c r="C65" s="19">
        <v>84000</v>
      </c>
      <c r="D65" s="44">
        <f t="shared" si="7"/>
        <v>84000</v>
      </c>
      <c r="E65" s="47"/>
      <c r="F65" s="46"/>
      <c r="G65" s="27"/>
      <c r="H65" s="46"/>
    </row>
    <row r="66" s="1" customFormat="1" ht="15" customHeight="1" spans="1:8">
      <c r="A66" s="48"/>
      <c r="B66" s="49"/>
      <c r="C66" s="19"/>
      <c r="D66" s="49"/>
      <c r="E66" s="47"/>
      <c r="F66" s="46"/>
      <c r="G66" s="27"/>
      <c r="H66" s="46"/>
    </row>
    <row r="67" s="1" customFormat="1" ht="15" customHeight="1" spans="1:8">
      <c r="A67" s="50" t="s">
        <v>189</v>
      </c>
      <c r="B67" s="51">
        <f>B55+B57</f>
        <v>165878</v>
      </c>
      <c r="C67" s="51">
        <f>C55+C57</f>
        <v>98145</v>
      </c>
      <c r="D67" s="51">
        <f>D55+D57</f>
        <v>264023</v>
      </c>
      <c r="E67" s="35" t="s">
        <v>190</v>
      </c>
      <c r="F67" s="36">
        <f>F55+F57</f>
        <v>165878</v>
      </c>
      <c r="G67" s="36">
        <f>G55+G57</f>
        <v>98145</v>
      </c>
      <c r="H67" s="36">
        <f>H55+H57</f>
        <v>264023</v>
      </c>
    </row>
  </sheetData>
  <mergeCells count="4">
    <mergeCell ref="A2:H2"/>
    <mergeCell ref="G3:H3"/>
    <mergeCell ref="A4:D4"/>
    <mergeCell ref="E4:H4"/>
  </mergeCells>
  <printOptions horizontalCentered="1"/>
  <pageMargins left="0.314583333333333" right="0.118055555555556" top="0.354166666666667" bottom="0.196527777777778" header="0.314583333333333" footer="0.118055555555556"/>
  <pageSetup paperSize="9" fitToHeight="0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</vt:lpstr>
      <vt:lpstr>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瘦肉已成五花</cp:lastModifiedBy>
  <dcterms:created xsi:type="dcterms:W3CDTF">2006-09-16T00:00:00Z</dcterms:created>
  <cp:lastPrinted>2023-12-05T11:12:00Z</cp:lastPrinted>
  <dcterms:modified xsi:type="dcterms:W3CDTF">2024-11-20T00:36:43Z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790B1B2D55D04DBDB7090515AECA47BF_13</vt:lpwstr>
  </property>
  <property fmtid="{D5CDD505-2E9C-101B-9397-08002B2CF9AE}" pid="3" name="KSOProductBuildVer">
    <vt:lpwstr>2052-12.1.0.18912</vt:lpwstr>
  </property>
</Properties>
</file>